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H:\SHP ADMINISTRATION\WEB UPDATES\June 2017 Web Updates\"/>
    </mc:Choice>
  </mc:AlternateContent>
  <bookViews>
    <workbookView xWindow="0" yWindow="0" windowWidth="20460" windowHeight="7755" tabRatio="894" firstSheet="1" activeTab="1"/>
  </bookViews>
  <sheets>
    <sheet name="HOWtoUSE" sheetId="23" state="hidden" r:id="rId1"/>
    <sheet name="AS Nursing Admission Points" sheetId="2" r:id="rId2"/>
    <sheet name="Formulas" sheetId="4" state="hidden" r:id="rId3"/>
  </sheets>
  <definedNames>
    <definedName name="_GenEd4to9" comment="Gen Ed Classes Completed 4-9 (Formula">IF('AS Nursing Admission Points'!$G$2=4,20,IF('AS Nursing Admission Points'!$G$2=5,23,IH('AS Nursing Admission Points'!$G$2=6,26,IF('AS Nursing Admission Points'!$G$2=29,IF('AS Nursing Admission Points'!$G$2=8,32,IF('AS Nursing Admission Points'!$G$2=9,35))))))</definedName>
    <definedName name="_GenEdDNQ" comment="Gen Ed Classes Completed LESS Than 4 DNQ">IF('AS Nursing Admission Points'!$G$2,4,"DNQ")</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 i="2" l="1"/>
  <c r="D4" i="2" l="1"/>
  <c r="D3" i="2"/>
  <c r="I47" i="2"/>
  <c r="H3" i="2" s="1"/>
  <c r="G2" i="2"/>
  <c r="H36" i="2" s="1"/>
  <c r="I5" i="4"/>
  <c r="D7" i="2"/>
  <c r="D6" i="2"/>
  <c r="D5" i="2"/>
  <c r="B8" i="2"/>
  <c r="I4" i="4" l="1"/>
  <c r="H37" i="2"/>
  <c r="I46" i="2"/>
  <c r="H2" i="2" s="1"/>
  <c r="D8" i="2"/>
  <c r="G1" i="2" s="1"/>
  <c r="I45" i="2" s="1"/>
  <c r="I3" i="4" l="1"/>
  <c r="I6" i="4" s="1"/>
  <c r="H1" i="2"/>
  <c r="H4" i="2" s="1"/>
  <c r="I48" i="2"/>
</calcChain>
</file>

<file path=xl/sharedStrings.xml><?xml version="1.0" encoding="utf-8"?>
<sst xmlns="http://schemas.openxmlformats.org/spreadsheetml/2006/main" count="152" uniqueCount="122">
  <si>
    <t>GPA</t>
  </si>
  <si>
    <t>Gen Eds Completed</t>
  </si>
  <si>
    <t>HESI Score</t>
  </si>
  <si>
    <t>Total:</t>
  </si>
  <si>
    <t>Math</t>
  </si>
  <si>
    <t>Humanities</t>
  </si>
  <si>
    <t>Points</t>
  </si>
  <si>
    <t>Application Fee:</t>
  </si>
  <si>
    <t>LPN</t>
  </si>
  <si>
    <t>CVT</t>
  </si>
  <si>
    <t>RT</t>
  </si>
  <si>
    <t>Paramedic</t>
  </si>
  <si>
    <t>LPN Transcript:</t>
  </si>
  <si>
    <t>X</t>
  </si>
  <si>
    <t>DNQ</t>
  </si>
  <si>
    <t>GEN ED CALCULATION</t>
  </si>
  <si>
    <t>HESI CALCULATION</t>
  </si>
  <si>
    <t>Profession:</t>
  </si>
  <si>
    <t>Semester</t>
  </si>
  <si>
    <t>Fall</t>
  </si>
  <si>
    <t>Spring</t>
  </si>
  <si>
    <t>First</t>
  </si>
  <si>
    <t>Second</t>
  </si>
  <si>
    <t>Third</t>
  </si>
  <si>
    <t>Collier</t>
  </si>
  <si>
    <t>Charlotte</t>
  </si>
  <si>
    <t>Lee</t>
  </si>
  <si>
    <t>HUM 2020 - Humanities Forum</t>
  </si>
  <si>
    <t>AML 2010 - Literature of the United States I, to 1860</t>
  </si>
  <si>
    <t>AML 2020 - Literature of the United States II, 1860 to Present</t>
  </si>
  <si>
    <t>ARH 1000 - Art Appreciation</t>
  </si>
  <si>
    <t>ARH 1050 - History of Art I</t>
  </si>
  <si>
    <t>ARH 1051 - History of Art II</t>
  </si>
  <si>
    <t>ENL 2012 - British Literature and Culture I, to 1780</t>
  </si>
  <si>
    <t>ENL 2022 - British Literature and Culture II, 1780 to Present</t>
  </si>
  <si>
    <t>ENG 2100 - American Cinema</t>
  </si>
  <si>
    <t>LIT 2110 - World Literature I</t>
  </si>
  <si>
    <t>LIT 2120 - World Literature II</t>
  </si>
  <si>
    <t>MUL 1110 - Music History and Appreciation</t>
  </si>
  <si>
    <t>PHI 2010 - Introduction to Philosophy</t>
  </si>
  <si>
    <t>PHI 2100 - Logic: Reasoning and Critical Thinking</t>
  </si>
  <si>
    <t>PHI 2600 - Ethics</t>
  </si>
  <si>
    <t>REL 2300 - World Religions</t>
  </si>
  <si>
    <t>THE 2100 - Theatre History and Literature</t>
  </si>
  <si>
    <t>HUM 2211 - The Ancient World Through the Medieval Period</t>
  </si>
  <si>
    <t>HUM 2235 - The Renaissance Through the Age of Reason</t>
  </si>
  <si>
    <t>HUM 2250 - The Romantic Era to the Present</t>
  </si>
  <si>
    <t>HUM 2510 - Humanities Through the Arts</t>
  </si>
  <si>
    <t>HUM 2930 - Great Human Questions</t>
  </si>
  <si>
    <t>MAC 1105 - College Algebra</t>
  </si>
  <si>
    <t>STA 2023 - Statistics</t>
  </si>
  <si>
    <t xml:space="preserve">MAC 2313 - Calculus </t>
  </si>
  <si>
    <t>Instruction</t>
  </si>
  <si>
    <t>*</t>
  </si>
  <si>
    <t>*After initial applicant tab is created, you can choose to add new tabs before specific names to sort alphabetically as opposed to adding to end. Or, add in front and drag tab to desired location</t>
  </si>
  <si>
    <t>Highlight missing items in yellow, type in MISSING, if appropriate</t>
  </si>
  <si>
    <t>*If missing from application, highlight yellow, do not type into these fields. If you would like a selection added, email request to sfesta@edison.edu</t>
  </si>
  <si>
    <r>
      <t xml:space="preserve">Enter Profession, Semester and Choices from the students physical application using the </t>
    </r>
    <r>
      <rPr>
        <b/>
        <sz val="11"/>
        <color theme="1"/>
        <rFont val="Calibri"/>
        <family val="2"/>
        <scheme val="minor"/>
      </rPr>
      <t>dropdown lists</t>
    </r>
    <r>
      <rPr>
        <sz val="11"/>
        <color theme="1"/>
        <rFont val="Calibri"/>
        <family val="2"/>
        <scheme val="minor"/>
      </rPr>
      <t xml:space="preserve"> provided in the form</t>
    </r>
  </si>
  <si>
    <r>
      <rPr>
        <b/>
        <sz val="11"/>
        <color rgb="FFFF0000"/>
        <rFont val="Calibri"/>
        <family val="2"/>
        <scheme val="minor"/>
      </rPr>
      <t>!!!</t>
    </r>
    <r>
      <rPr>
        <sz val="11"/>
        <color theme="1"/>
        <rFont val="Calibri"/>
        <family val="2"/>
        <scheme val="minor"/>
      </rPr>
      <t xml:space="preserve">Right click the Worksheet Tab, select </t>
    </r>
    <r>
      <rPr>
        <b/>
        <sz val="11"/>
        <color theme="1"/>
        <rFont val="Calibri"/>
        <family val="2"/>
        <scheme val="minor"/>
      </rPr>
      <t xml:space="preserve">Move or Copy. </t>
    </r>
    <r>
      <rPr>
        <sz val="11"/>
        <color theme="1"/>
        <rFont val="Calibri"/>
        <family val="2"/>
        <scheme val="minor"/>
      </rPr>
      <t xml:space="preserve">Select (move to end), and check the </t>
    </r>
    <r>
      <rPr>
        <b/>
        <sz val="11"/>
        <color theme="1"/>
        <rFont val="Calibri"/>
        <family val="2"/>
        <scheme val="minor"/>
      </rPr>
      <t>Create a Copy</t>
    </r>
    <r>
      <rPr>
        <sz val="11"/>
        <color theme="1"/>
        <rFont val="Calibri"/>
        <family val="2"/>
        <scheme val="minor"/>
      </rPr>
      <t xml:space="preserve"> box (do not overwrite original worksheet)</t>
    </r>
  </si>
  <si>
    <t>*Remember to highlight missing items in yellow to stand out</t>
  </si>
  <si>
    <r>
      <t xml:space="preserve">*If graduated LPN program within past 5 yrs, type </t>
    </r>
    <r>
      <rPr>
        <b/>
        <sz val="11"/>
        <color theme="1"/>
        <rFont val="Calibri"/>
        <family val="2"/>
        <scheme val="minor"/>
      </rPr>
      <t>N/A</t>
    </r>
    <r>
      <rPr>
        <sz val="11"/>
        <color theme="1"/>
        <rFont val="Calibri"/>
        <family val="2"/>
        <scheme val="minor"/>
      </rPr>
      <t>. Otherwise enter their grade (72% required to pass) or "MISSING"</t>
    </r>
  </si>
  <si>
    <t>Check off received/not received materials for Mobility, License, CNA, Fee, &amp; LPN Transcript</t>
  </si>
  <si>
    <t>*As GPA, Gen Eds and HESI points are calculated, the reference table below will highlight the correct point value in yellow.  Confirm the spreadsheet has calculated correctly</t>
  </si>
  <si>
    <r>
      <t>Gen Eds:</t>
    </r>
    <r>
      <rPr>
        <sz val="11"/>
        <color theme="1"/>
        <rFont val="Calibri"/>
        <family val="2"/>
        <scheme val="minor"/>
      </rPr>
      <t xml:space="preserve"> are automatically calculated and points are assigned based on number of classes taken.  No action needs to be taken</t>
    </r>
  </si>
  <si>
    <t>*Select the appropriate math and humanities from the dropdown lists to the right of grades. Email above to have approved classes added</t>
  </si>
  <si>
    <r>
      <t xml:space="preserve">To enter grades/calculate GPA: Enter </t>
    </r>
    <r>
      <rPr>
        <b/>
        <sz val="11"/>
        <color theme="1"/>
        <rFont val="Calibri"/>
        <family val="2"/>
        <scheme val="minor"/>
      </rPr>
      <t>ONLY the credit and grade value.</t>
    </r>
    <r>
      <rPr>
        <sz val="11"/>
        <color theme="1"/>
        <rFont val="Calibri"/>
        <family val="2"/>
        <scheme val="minor"/>
      </rPr>
      <t xml:space="preserve"> The spreadsheet will do the multiplication for the individual class, add up all the classes and calculate the GPA.  It will then automatically assign the correct point value based on their GPA. </t>
    </r>
    <r>
      <rPr>
        <b/>
        <sz val="11"/>
        <color theme="1"/>
        <rFont val="Calibri"/>
        <family val="2"/>
        <scheme val="minor"/>
      </rPr>
      <t>These two numbers are the only things you have to enter for grades</t>
    </r>
  </si>
  <si>
    <t>*Remaining items type "X" for completion.</t>
  </si>
  <si>
    <t>General Do's/Don’t's &amp; Stuff</t>
  </si>
  <si>
    <r>
      <t xml:space="preserve">To unhide the tabs, right click any tab and select </t>
    </r>
    <r>
      <rPr>
        <b/>
        <sz val="11"/>
        <color theme="1"/>
        <rFont val="Calibri"/>
        <family val="2"/>
        <scheme val="minor"/>
      </rPr>
      <t>unhide</t>
    </r>
    <r>
      <rPr>
        <sz val="11"/>
        <color theme="1"/>
        <rFont val="Calibri"/>
        <family val="2"/>
        <scheme val="minor"/>
      </rPr>
      <t xml:space="preserve">, select each tab one at a time. </t>
    </r>
    <r>
      <rPr>
        <i/>
        <sz val="11"/>
        <color theme="1"/>
        <rFont val="Calibri"/>
        <family val="2"/>
        <scheme val="minor"/>
      </rPr>
      <t>Do not unhide the formulas tab.</t>
    </r>
  </si>
  <si>
    <r>
      <t xml:space="preserve">Printing can be done one at a time, or in bulk at the end of data entry.  To print all at once, select the HOWtoUSE tab, hold down shift and left click the Worksheet tab (release shift). Right click one of them and select </t>
    </r>
    <r>
      <rPr>
        <b/>
        <sz val="11"/>
        <color theme="1"/>
        <rFont val="Calibri"/>
        <family val="2"/>
        <scheme val="minor"/>
      </rPr>
      <t>HIDE</t>
    </r>
    <r>
      <rPr>
        <sz val="11"/>
        <color theme="1"/>
        <rFont val="Calibri"/>
        <family val="2"/>
        <scheme val="minor"/>
      </rPr>
      <t xml:space="preserve"> : File -&gt; Print -&gt; Choose Print Entire Workbook.</t>
    </r>
  </si>
  <si>
    <t>*If GPA is below 2.75, Gen Eds are below 4 (this is AP sheet), or HESI is below 74, it will show is Does not Qualify.</t>
  </si>
  <si>
    <r>
      <t>Click File, Save As, Navigate to appropriate admissions year folder and save with identifying name (</t>
    </r>
    <r>
      <rPr>
        <i/>
        <sz val="11"/>
        <color theme="1"/>
        <rFont val="Calibri"/>
        <family val="2"/>
        <scheme val="minor"/>
      </rPr>
      <t>Admission Data\2012\Fall 2012 AP\Fall2012APAdmissionCalc.xlsm) *If prompted, enable macros</t>
    </r>
  </si>
  <si>
    <r>
      <t>Enter Banner ID using ' before @ --  (</t>
    </r>
    <r>
      <rPr>
        <i/>
        <sz val="11"/>
        <color theme="1"/>
        <rFont val="Calibri"/>
        <family val="2"/>
        <scheme val="minor"/>
      </rPr>
      <t>'@01234567)  *On AP apps this can be found on the cashiers receipt</t>
    </r>
  </si>
  <si>
    <r>
      <t>Enter Students Name - First Last.  (</t>
    </r>
    <r>
      <rPr>
        <i/>
        <sz val="11"/>
        <color theme="1"/>
        <rFont val="Calibri"/>
        <family val="2"/>
        <scheme val="minor"/>
      </rPr>
      <t>Joe Shmoe)</t>
    </r>
  </si>
  <si>
    <r>
      <t xml:space="preserve">Right click the NEW Worksheet (2) Tab, select </t>
    </r>
    <r>
      <rPr>
        <b/>
        <sz val="11"/>
        <color theme="1"/>
        <rFont val="Calibri"/>
        <family val="2"/>
        <scheme val="minor"/>
      </rPr>
      <t>Rename</t>
    </r>
    <r>
      <rPr>
        <sz val="11"/>
        <color theme="1"/>
        <rFont val="Calibri"/>
        <family val="2"/>
        <scheme val="minor"/>
      </rPr>
      <t>. Rename to last name of Applicant using Title Casing.</t>
    </r>
  </si>
  <si>
    <r>
      <t xml:space="preserve">Type </t>
    </r>
    <r>
      <rPr>
        <b/>
        <sz val="11"/>
        <color theme="1"/>
        <rFont val="Calibri"/>
        <family val="2"/>
        <scheme val="minor"/>
      </rPr>
      <t>Hesi Score</t>
    </r>
    <r>
      <rPr>
        <sz val="11"/>
        <color theme="1"/>
        <rFont val="Calibri"/>
        <family val="2"/>
        <scheme val="minor"/>
      </rPr>
      <t xml:space="preserve"> into cell H8. Points will automatically be asigned based on score.  Rounding is included.</t>
    </r>
  </si>
  <si>
    <t>#</t>
  </si>
  <si>
    <r>
      <t xml:space="preserve">Save frequently. File must be saved as </t>
    </r>
    <r>
      <rPr>
        <b/>
        <sz val="11"/>
        <color theme="1"/>
        <rFont val="Calibri"/>
        <family val="2"/>
        <scheme val="minor"/>
      </rPr>
      <t>XLSM</t>
    </r>
    <r>
      <rPr>
        <sz val="11"/>
        <color theme="1"/>
        <rFont val="Calibri"/>
        <family val="2"/>
        <scheme val="minor"/>
      </rPr>
      <t xml:space="preserve"> extension (excel with macros, 2007)</t>
    </r>
  </si>
  <si>
    <t>Pay attention to the function bar at the top of the page. If you see there is a formula in it, DO NOT type in that cell for any reason.  Other formulas/cells may be linked to that formula.  Formulas will be invalid in blank worksheet, once data is entered, this will resolve.</t>
  </si>
  <si>
    <t>TEAS Score</t>
  </si>
  <si>
    <t>Course</t>
  </si>
  <si>
    <t>Semester Credit Hours</t>
  </si>
  <si>
    <t>Courses Completed</t>
  </si>
  <si>
    <t>DNQ = Do Not Qualify</t>
  </si>
  <si>
    <t>3.95 - 4.00</t>
  </si>
  <si>
    <t>3.9 - 3.94</t>
  </si>
  <si>
    <t>3.85 - 3.89</t>
  </si>
  <si>
    <t>3.8 - 3.84</t>
  </si>
  <si>
    <t>3.75 - 3.79</t>
  </si>
  <si>
    <t>3.7 - 3.74</t>
  </si>
  <si>
    <t>3.65 - 3.69</t>
  </si>
  <si>
    <t>3.6 - 3.64</t>
  </si>
  <si>
    <t>3.55 - 3.59</t>
  </si>
  <si>
    <t>3.5 - 3.54</t>
  </si>
  <si>
    <t>3.45 - 3.49</t>
  </si>
  <si>
    <t>3.4 - 3.44</t>
  </si>
  <si>
    <t>3.35 - 3.39</t>
  </si>
  <si>
    <t>3.3 - 3.34</t>
  </si>
  <si>
    <t>3.25 - 3.29</t>
  </si>
  <si>
    <t>3.2 - 3.24</t>
  </si>
  <si>
    <t>3.15 - 3.19</t>
  </si>
  <si>
    <t>3.1 - 3.14</t>
  </si>
  <si>
    <t>3.05 - 3.09</t>
  </si>
  <si>
    <t>3 - 3.04</t>
  </si>
  <si>
    <t>2.95 - 2.99</t>
  </si>
  <si>
    <t>2.9 - 2.94</t>
  </si>
  <si>
    <t>2.85 - 2.89</t>
  </si>
  <si>
    <t>2.8 - 2.84</t>
  </si>
  <si>
    <t>2.75 - 2.79</t>
  </si>
  <si>
    <t>0 - 2.74</t>
  </si>
  <si>
    <t>COURSES COMPLETED</t>
  </si>
  <si>
    <t>TOTAL POINTS</t>
  </si>
  <si>
    <t>TEAS SCORE</t>
  </si>
  <si>
    <r>
      <t>Anatomy &amp; Physiology II with Lab</t>
    </r>
    <r>
      <rPr>
        <b/>
        <sz val="12"/>
        <color theme="1"/>
        <rFont val="Calibri"/>
        <family val="2"/>
        <scheme val="minor"/>
      </rPr>
      <t xml:space="preserve"> (REQUIRED)</t>
    </r>
  </si>
  <si>
    <r>
      <t xml:space="preserve">Anatomy &amp; Physiology I with Lab </t>
    </r>
    <r>
      <rPr>
        <b/>
        <sz val="12"/>
        <color theme="1"/>
        <rFont val="Calibri"/>
        <family val="2"/>
        <scheme val="minor"/>
      </rPr>
      <t>(REQUIRED)</t>
    </r>
  </si>
  <si>
    <r>
      <t xml:space="preserve">Statistics </t>
    </r>
    <r>
      <rPr>
        <b/>
        <sz val="12"/>
        <color theme="1"/>
        <rFont val="Calibri"/>
        <family val="2"/>
        <scheme val="minor"/>
      </rPr>
      <t>(REQUIRED)</t>
    </r>
  </si>
  <si>
    <t>Composition I</t>
  </si>
  <si>
    <t>Psychology or Sociology</t>
  </si>
  <si>
    <r>
      <rPr>
        <b/>
        <vertAlign val="superscript"/>
        <sz val="12"/>
        <color theme="1"/>
        <rFont val="Arial Narrow"/>
        <family val="2"/>
      </rPr>
      <t>1</t>
    </r>
    <r>
      <rPr>
        <b/>
        <sz val="12"/>
        <color theme="1"/>
        <rFont val="Arial Narrow"/>
        <family val="2"/>
      </rPr>
      <t>Grade Points: A=4, B=3, C=2, D=0, F=0</t>
    </r>
  </si>
  <si>
    <r>
      <rPr>
        <b/>
        <vertAlign val="superscript"/>
        <sz val="12"/>
        <color theme="1"/>
        <rFont val="Arial Narrow"/>
        <family val="2"/>
      </rPr>
      <t>2</t>
    </r>
    <r>
      <rPr>
        <b/>
        <sz val="12"/>
        <color theme="1"/>
        <rFont val="Arial Narrow"/>
        <family val="2"/>
      </rPr>
      <t>Humanities Points: any highest grade. ASN degree: Core/WI required.</t>
    </r>
  </si>
  <si>
    <r>
      <t>Grade Points</t>
    </r>
    <r>
      <rPr>
        <b/>
        <vertAlign val="superscript"/>
        <sz val="12"/>
        <color theme="1"/>
        <rFont val="Calibri"/>
        <family val="2"/>
        <scheme val="minor"/>
      </rPr>
      <t>1</t>
    </r>
  </si>
  <si>
    <r>
      <t>Humanities</t>
    </r>
    <r>
      <rPr>
        <b/>
        <vertAlign val="superscript"/>
        <sz val="12"/>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</si>
</sst>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6" x14ac:knownFonts="1">
    <font>
      <sz val="11"/>
      <color theme="1"/>
      <name val="Calibri"/>
      <family val="2"/>
      <scheme val="minor"/>
    </font>
    <font>
      <b/>
      <sz val="11"/>
      <color theme="1"/>
      <name val="Calibri"/>
      <family val="2"/>
      <scheme val="minor"/>
    </font>
    <font>
      <b/>
      <sz val="11"/>
      <color theme="1"/>
      <name val="Arial Narrow"/>
      <family val="2"/>
    </font>
    <font>
      <sz val="11"/>
      <color theme="1"/>
      <name val="Calibri"/>
      <family val="2"/>
      <scheme val="minor"/>
    </font>
    <font>
      <sz val="10"/>
      <color theme="1"/>
      <name val="Arial Narrow"/>
      <family val="2"/>
    </font>
    <font>
      <sz val="11"/>
      <name val="Calibri"/>
      <family val="2"/>
      <scheme val="minor"/>
    </font>
    <font>
      <i/>
      <sz val="11"/>
      <name val="Calibri"/>
      <family val="2"/>
      <scheme val="minor"/>
    </font>
    <font>
      <b/>
      <sz val="11"/>
      <color rgb="FFFF0000"/>
      <name val="Calibri"/>
      <family val="2"/>
      <scheme val="minor"/>
    </font>
    <font>
      <i/>
      <sz val="11"/>
      <color theme="1"/>
      <name val="Calibri"/>
      <family val="2"/>
      <scheme val="minor"/>
    </font>
    <font>
      <sz val="8"/>
      <name val="Calibri"/>
      <family val="2"/>
      <scheme val="minor"/>
    </font>
    <font>
      <sz val="12"/>
      <color theme="1"/>
      <name val="Calibri"/>
      <family val="2"/>
      <scheme val="minor"/>
    </font>
    <font>
      <sz val="12"/>
      <color theme="1"/>
      <name val="Arial Narrow"/>
      <family val="2"/>
    </font>
    <font>
      <b/>
      <i/>
      <sz val="12"/>
      <color theme="1"/>
      <name val="Arial Narrow"/>
      <family val="2"/>
    </font>
    <font>
      <i/>
      <sz val="12"/>
      <color theme="1"/>
      <name val="Arial Narrow"/>
      <family val="2"/>
    </font>
    <font>
      <sz val="12"/>
      <name val="Arial Narrow"/>
      <family val="2"/>
    </font>
    <font>
      <b/>
      <sz val="12"/>
      <color theme="1"/>
      <name val="Arial Narrow"/>
      <family val="2"/>
    </font>
    <font>
      <sz val="12"/>
      <color theme="0"/>
      <name val="Arial Narrow"/>
      <family val="2"/>
    </font>
    <font>
      <sz val="12"/>
      <name val="Calibri"/>
      <family val="2"/>
      <scheme val="minor"/>
    </font>
    <font>
      <i/>
      <sz val="12"/>
      <name val="Calibri"/>
      <family val="2"/>
      <scheme val="minor"/>
    </font>
    <font>
      <b/>
      <sz val="12"/>
      <color theme="1"/>
      <name val="Calibri"/>
      <family val="2"/>
      <scheme val="minor"/>
    </font>
    <font>
      <b/>
      <sz val="12"/>
      <name val="Arial Narrow"/>
      <family val="2"/>
    </font>
    <font>
      <b/>
      <sz val="36"/>
      <color rgb="FF7030A0"/>
      <name val="Arial Narrow"/>
      <family val="2"/>
    </font>
    <font>
      <b/>
      <sz val="12"/>
      <color rgb="FF7030A0"/>
      <name val="Arial Narrow"/>
      <family val="2"/>
    </font>
    <font>
      <b/>
      <sz val="10"/>
      <color theme="1"/>
      <name val="Arial Narrow"/>
      <family val="2"/>
    </font>
    <font>
      <b/>
      <vertAlign val="superscript"/>
      <sz val="12"/>
      <color theme="1"/>
      <name val="Arial Narrow"/>
      <family val="2"/>
    </font>
    <font>
      <b/>
      <vertAlign val="superscript"/>
      <sz val="12"/>
      <color theme="1"/>
      <name val="Calibri"/>
      <family val="2"/>
      <scheme val="minor"/>
    </font>
  </fonts>
  <fills count="3">
    <fill>
      <patternFill patternType="none"/>
    </fill>
    <fill>
      <patternFill patternType="gray125"/>
    </fill>
    <fill>
      <patternFill patternType="solid">
        <fgColor theme="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auto="1"/>
      </top>
      <bottom/>
      <diagonal/>
    </border>
    <border>
      <left/>
      <right style="medium">
        <color indexed="64"/>
      </right>
      <top/>
      <bottom/>
      <diagonal/>
    </border>
    <border>
      <left/>
      <right style="thin">
        <color auto="1"/>
      </right>
      <top/>
      <bottom style="thin">
        <color auto="1"/>
      </bottom>
      <diagonal/>
    </border>
    <border>
      <left/>
      <right style="thin">
        <color auto="1"/>
      </right>
      <top style="thin">
        <color auto="1"/>
      </top>
      <bottom style="medium">
        <color auto="1"/>
      </bottom>
      <diagonal/>
    </border>
  </borders>
  <cellStyleXfs count="2">
    <xf numFmtId="0" fontId="0" fillId="0" borderId="0"/>
    <xf numFmtId="9" fontId="3" fillId="0" borderId="0" applyFont="0" applyFill="0" applyBorder="0" applyAlignment="0" applyProtection="0"/>
  </cellStyleXfs>
  <cellXfs count="171">
    <xf numFmtId="0" fontId="0" fillId="0" borderId="0" xfId="0"/>
    <xf numFmtId="0" fontId="0" fillId="0" borderId="0" xfId="0" applyFont="1"/>
    <xf numFmtId="0" fontId="0" fillId="0" borderId="1" xfId="0" applyFont="1" applyBorder="1"/>
    <xf numFmtId="164" fontId="0" fillId="0" borderId="1" xfId="0" applyNumberFormat="1" applyFont="1" applyBorder="1" applyAlignment="1">
      <alignment horizontal="center"/>
    </xf>
    <xf numFmtId="0" fontId="0" fillId="0" borderId="3" xfId="0" applyFont="1" applyBorder="1"/>
    <xf numFmtId="0" fontId="0" fillId="0" borderId="1" xfId="0" applyFont="1" applyBorder="1" applyAlignment="1">
      <alignment horizontal="center"/>
    </xf>
    <xf numFmtId="0" fontId="0" fillId="0" borderId="4" xfId="0" applyFont="1" applyBorder="1"/>
    <xf numFmtId="0" fontId="0" fillId="0" borderId="1" xfId="0" applyFont="1" applyFill="1" applyBorder="1" applyAlignment="1">
      <alignment horizontal="center"/>
    </xf>
    <xf numFmtId="0" fontId="0" fillId="0" borderId="0" xfId="0" applyFont="1" applyFill="1"/>
    <xf numFmtId="0" fontId="1" fillId="0" borderId="1" xfId="0" applyFont="1" applyFill="1" applyBorder="1" applyAlignment="1">
      <alignment horizontal="center"/>
    </xf>
    <xf numFmtId="0" fontId="0" fillId="0" borderId="1" xfId="0" applyFont="1" applyFill="1" applyBorder="1"/>
    <xf numFmtId="0" fontId="0" fillId="0" borderId="1" xfId="0" quotePrefix="1" applyFont="1" applyBorder="1"/>
    <xf numFmtId="0" fontId="4" fillId="0" borderId="0" xfId="0" applyFont="1"/>
    <xf numFmtId="0" fontId="4" fillId="0" borderId="1" xfId="0" applyFont="1" applyFill="1" applyBorder="1"/>
    <xf numFmtId="0" fontId="4" fillId="0" borderId="1" xfId="0" applyFont="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8" xfId="0" applyFont="1" applyFill="1" applyBorder="1" applyAlignment="1">
      <alignment horizontal="center"/>
    </xf>
    <xf numFmtId="0" fontId="4" fillId="0" borderId="1" xfId="0" applyFont="1" applyFill="1" applyBorder="1" applyAlignment="1">
      <alignment horizontal="center"/>
    </xf>
    <xf numFmtId="0" fontId="4" fillId="0" borderId="9" xfId="0" applyFont="1" applyBorder="1" applyAlignment="1">
      <alignment horizontal="center" vertical="top" wrapText="1"/>
    </xf>
    <xf numFmtId="0" fontId="4" fillId="0" borderId="8"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7" xfId="0" applyFont="1" applyBorder="1" applyAlignment="1">
      <alignment horizontal="center" vertical="top" wrapText="1"/>
    </xf>
    <xf numFmtId="0" fontId="4" fillId="0" borderId="12" xfId="0" applyFont="1" applyBorder="1" applyAlignment="1">
      <alignment horizontal="center"/>
    </xf>
    <xf numFmtId="0" fontId="4" fillId="0" borderId="16" xfId="0" applyFont="1" applyBorder="1"/>
    <xf numFmtId="0" fontId="4" fillId="0" borderId="17" xfId="0" applyFont="1" applyBorder="1"/>
    <xf numFmtId="0" fontId="4" fillId="0" borderId="18" xfId="0" applyFont="1" applyBorder="1"/>
    <xf numFmtId="0" fontId="4" fillId="0" borderId="8" xfId="0" applyFont="1" applyBorder="1"/>
    <xf numFmtId="0" fontId="4" fillId="0" borderId="9" xfId="0" applyFont="1" applyBorder="1"/>
    <xf numFmtId="0" fontId="4" fillId="0" borderId="8" xfId="0" applyFont="1" applyFill="1" applyBorder="1"/>
    <xf numFmtId="0" fontId="4" fillId="0" borderId="9" xfId="0" applyFont="1" applyFill="1" applyBorder="1"/>
    <xf numFmtId="0" fontId="4" fillId="0" borderId="10" xfId="0" applyFont="1" applyFill="1" applyBorder="1"/>
    <xf numFmtId="0" fontId="4" fillId="0" borderId="11" xfId="0" applyFont="1" applyFill="1" applyBorder="1"/>
    <xf numFmtId="0" fontId="4" fillId="0" borderId="12" xfId="0" applyFont="1" applyFill="1" applyBorder="1"/>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2" fontId="5" fillId="2" borderId="1" xfId="0" applyNumberFormat="1" applyFont="1" applyFill="1" applyBorder="1" applyAlignment="1">
      <alignment horizontal="center"/>
    </xf>
    <xf numFmtId="0" fontId="6" fillId="2" borderId="1" xfId="0" applyFont="1" applyFill="1" applyBorder="1" applyAlignment="1">
      <alignment horizontal="center"/>
    </xf>
    <xf numFmtId="9" fontId="6" fillId="2" borderId="1" xfId="1" applyFont="1" applyFill="1" applyBorder="1" applyAlignment="1">
      <alignment horizontal="center"/>
    </xf>
    <xf numFmtId="0" fontId="0" fillId="0" borderId="0" xfId="0" applyFont="1" applyFill="1" applyBorder="1"/>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left" vertical="center" wrapText="1" indent="3"/>
    </xf>
    <xf numFmtId="0" fontId="0" fillId="0" borderId="0" xfId="0" applyFill="1" applyAlignment="1">
      <alignment vertical="top" wrapText="1"/>
    </xf>
    <xf numFmtId="0" fontId="10" fillId="0" borderId="1" xfId="0" applyFont="1" applyFill="1" applyBorder="1"/>
    <xf numFmtId="0" fontId="11" fillId="0" borderId="0" xfId="0" applyFont="1"/>
    <xf numFmtId="0" fontId="11" fillId="0" borderId="1" xfId="0" applyFont="1" applyFill="1" applyBorder="1" applyAlignment="1">
      <alignment horizontal="center"/>
    </xf>
    <xf numFmtId="0" fontId="11" fillId="0" borderId="0" xfId="0" applyFont="1" applyFill="1"/>
    <xf numFmtId="0" fontId="11" fillId="0" borderId="1" xfId="0" applyFont="1" applyFill="1" applyBorder="1"/>
    <xf numFmtId="0" fontId="11" fillId="0" borderId="0" xfId="0" applyFont="1" applyBorder="1"/>
    <xf numFmtId="0" fontId="11" fillId="0" borderId="1" xfId="0" applyFont="1" applyBorder="1"/>
    <xf numFmtId="0" fontId="11" fillId="0" borderId="8" xfId="0" applyFont="1" applyFill="1" applyBorder="1"/>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vertical="top" wrapText="1"/>
    </xf>
    <xf numFmtId="0" fontId="11" fillId="0" borderId="8" xfId="0" applyFont="1" applyBorder="1"/>
    <xf numFmtId="0" fontId="11" fillId="0" borderId="9" xfId="0" applyFont="1" applyBorder="1"/>
    <xf numFmtId="0" fontId="11" fillId="0" borderId="8" xfId="0" applyFont="1" applyFill="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xf>
    <xf numFmtId="0" fontId="11" fillId="0" borderId="1" xfId="0" applyFont="1" applyBorder="1" applyAlignment="1">
      <alignment horizontal="center"/>
    </xf>
    <xf numFmtId="0" fontId="11" fillId="0" borderId="9" xfId="0" applyFont="1" applyFill="1" applyBorder="1"/>
    <xf numFmtId="0" fontId="11" fillId="0" borderId="9" xfId="0" applyFont="1" applyBorder="1" applyAlignment="1">
      <alignment horizontal="right"/>
    </xf>
    <xf numFmtId="0" fontId="11" fillId="0" borderId="12" xfId="0" applyFont="1" applyFill="1" applyBorder="1"/>
    <xf numFmtId="0" fontId="11" fillId="0" borderId="10" xfId="0" applyFont="1" applyBorder="1" applyAlignment="1">
      <alignment horizontal="center"/>
    </xf>
    <xf numFmtId="0" fontId="11" fillId="0" borderId="11" xfId="0" applyFont="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11" fillId="0" borderId="9" xfId="0" applyFont="1" applyFill="1" applyBorder="1" applyAlignment="1">
      <alignment horizontal="right"/>
    </xf>
    <xf numFmtId="0" fontId="10" fillId="0" borderId="1" xfId="0" applyFont="1" applyBorder="1"/>
    <xf numFmtId="0" fontId="10" fillId="0" borderId="1" xfId="0" quotePrefix="1" applyFont="1" applyBorder="1"/>
    <xf numFmtId="0" fontId="10" fillId="0" borderId="0" xfId="0" applyFont="1"/>
    <xf numFmtId="164" fontId="10" fillId="0" borderId="1" xfId="0" applyNumberFormat="1" applyFont="1" applyBorder="1" applyAlignment="1">
      <alignment horizontal="center"/>
    </xf>
    <xf numFmtId="0" fontId="10" fillId="0" borderId="3" xfId="0" applyFont="1" applyBorder="1"/>
    <xf numFmtId="0" fontId="10" fillId="0" borderId="1" xfId="0" applyFont="1" applyBorder="1" applyAlignment="1">
      <alignment horizontal="center"/>
    </xf>
    <xf numFmtId="0" fontId="10" fillId="0" borderId="4" xfId="0" applyFont="1" applyBorder="1"/>
    <xf numFmtId="2" fontId="17" fillId="2" borderId="1" xfId="0" applyNumberFormat="1" applyFont="1" applyFill="1" applyBorder="1" applyAlignment="1">
      <alignment horizontal="center"/>
    </xf>
    <xf numFmtId="0" fontId="10" fillId="0" borderId="1" xfId="0" applyFont="1" applyFill="1" applyBorder="1" applyAlignment="1">
      <alignment horizontal="center"/>
    </xf>
    <xf numFmtId="0" fontId="18" fillId="2" borderId="1" xfId="0" applyFont="1" applyFill="1" applyBorder="1" applyAlignment="1">
      <alignment horizontal="center"/>
    </xf>
    <xf numFmtId="9" fontId="18" fillId="2" borderId="1" xfId="1" applyFont="1" applyFill="1" applyBorder="1" applyAlignment="1">
      <alignment horizontal="center"/>
    </xf>
    <xf numFmtId="0" fontId="10" fillId="0" borderId="0" xfId="0" applyFont="1" applyFill="1"/>
    <xf numFmtId="0" fontId="19" fillId="0" borderId="1" xfId="0" applyFont="1" applyFill="1" applyBorder="1" applyAlignment="1">
      <alignment horizontal="center"/>
    </xf>
    <xf numFmtId="0" fontId="11" fillId="0" borderId="10" xfId="0" applyFont="1" applyFill="1" applyBorder="1"/>
    <xf numFmtId="0" fontId="11" fillId="0" borderId="11" xfId="0" applyFont="1" applyFill="1" applyBorder="1"/>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164" fontId="11" fillId="0" borderId="0" xfId="0" applyNumberFormat="1" applyFont="1" applyBorder="1" applyAlignment="1">
      <alignment horizontal="center"/>
    </xf>
    <xf numFmtId="0" fontId="10" fillId="0" borderId="1" xfId="0" applyFont="1" applyBorder="1" applyAlignment="1">
      <alignment horizontal="left"/>
    </xf>
    <xf numFmtId="0" fontId="10" fillId="0" borderId="2" xfId="0" applyFont="1" applyFill="1" applyBorder="1" applyAlignment="1">
      <alignment horizontal="left"/>
    </xf>
    <xf numFmtId="0" fontId="10" fillId="0" borderId="3" xfId="0" applyFont="1" applyFill="1" applyBorder="1" applyAlignment="1">
      <alignment horizontal="left"/>
    </xf>
    <xf numFmtId="0" fontId="15" fillId="0" borderId="0" xfId="0" applyFont="1"/>
    <xf numFmtId="0" fontId="11" fillId="0" borderId="7" xfId="0" applyFont="1" applyBorder="1" applyAlignment="1">
      <alignment horizontal="right"/>
    </xf>
    <xf numFmtId="0" fontId="15" fillId="0" borderId="12" xfId="0" applyFont="1" applyBorder="1" applyAlignment="1">
      <alignment horizontal="center"/>
    </xf>
    <xf numFmtId="0" fontId="15" fillId="0" borderId="12" xfId="0" applyFont="1" applyBorder="1" applyAlignment="1">
      <alignment horizontal="right"/>
    </xf>
    <xf numFmtId="0" fontId="16" fillId="0" borderId="0" xfId="0" applyFont="1" applyBorder="1" applyProtection="1">
      <protection hidden="1"/>
    </xf>
    <xf numFmtId="0" fontId="15" fillId="0" borderId="10" xfId="0" applyFont="1" applyBorder="1" applyAlignment="1">
      <alignment horizontal="center"/>
    </xf>
    <xf numFmtId="0" fontId="15" fillId="0" borderId="11" xfId="0" applyFont="1" applyBorder="1" applyAlignment="1">
      <alignment horizontal="center"/>
    </xf>
    <xf numFmtId="2" fontId="20" fillId="0" borderId="1" xfId="0" applyNumberFormat="1" applyFont="1" applyFill="1" applyBorder="1" applyAlignment="1">
      <alignment horizontal="center"/>
    </xf>
    <xf numFmtId="0" fontId="11" fillId="0" borderId="1" xfId="0" applyFont="1" applyFill="1" applyBorder="1" applyAlignment="1">
      <alignment horizontal="center" vertical="top"/>
    </xf>
    <xf numFmtId="0" fontId="11" fillId="0" borderId="0" xfId="0" applyFont="1" applyAlignment="1">
      <alignment vertical="top"/>
    </xf>
    <xf numFmtId="2" fontId="12" fillId="0" borderId="1" xfId="0" applyNumberFormat="1" applyFont="1" applyBorder="1" applyAlignment="1">
      <alignment horizontal="center" vertical="top"/>
    </xf>
    <xf numFmtId="0" fontId="10" fillId="0" borderId="1" xfId="0" applyFont="1" applyFill="1" applyBorder="1" applyAlignment="1">
      <alignment vertical="top" wrapText="1"/>
    </xf>
    <xf numFmtId="0" fontId="11" fillId="0" borderId="0" xfId="0" applyFont="1" applyFill="1" applyAlignment="1">
      <alignment vertical="top"/>
    </xf>
    <xf numFmtId="0" fontId="12" fillId="0" borderId="1" xfId="0" applyFont="1" applyFill="1" applyBorder="1" applyAlignment="1">
      <alignment horizontal="center" vertical="top"/>
    </xf>
    <xf numFmtId="0" fontId="11" fillId="0" borderId="1" xfId="0" applyFont="1" applyBorder="1" applyAlignment="1">
      <alignment horizontal="center" vertical="top"/>
    </xf>
    <xf numFmtId="0" fontId="15" fillId="0" borderId="0" xfId="0" applyFont="1" applyBorder="1" applyAlignment="1"/>
    <xf numFmtId="0" fontId="11" fillId="0" borderId="5" xfId="0" applyFont="1" applyBorder="1" applyAlignment="1">
      <alignment horizontal="left" vertical="top"/>
    </xf>
    <xf numFmtId="0" fontId="11" fillId="0" borderId="8" xfId="0" applyFont="1" applyBorder="1" applyAlignment="1">
      <alignment horizontal="left" vertical="top"/>
    </xf>
    <xf numFmtId="0" fontId="11" fillId="0" borderId="8" xfId="0" applyFont="1" applyFill="1" applyBorder="1" applyAlignment="1">
      <alignment horizontal="left" vertical="top"/>
    </xf>
    <xf numFmtId="0" fontId="15" fillId="0" borderId="10" xfId="0" applyFont="1" applyBorder="1" applyAlignment="1">
      <alignment horizontal="left" vertical="top"/>
    </xf>
    <xf numFmtId="0" fontId="11" fillId="0" borderId="21" xfId="0" applyFont="1" applyFill="1" applyBorder="1"/>
    <xf numFmtId="0" fontId="15" fillId="0" borderId="9" xfId="0" applyFont="1" applyBorder="1" applyAlignment="1">
      <alignment horizontal="right"/>
    </xf>
    <xf numFmtId="0" fontId="11" fillId="0" borderId="0" xfId="0" applyFont="1" applyFill="1" applyBorder="1"/>
    <xf numFmtId="0" fontId="11" fillId="0" borderId="19" xfId="0" applyFont="1" applyFill="1" applyBorder="1" applyAlignment="1">
      <alignment horizontal="center"/>
    </xf>
    <xf numFmtId="0" fontId="11" fillId="0" borderId="2" xfId="0" applyFont="1" applyFill="1" applyBorder="1" applyAlignment="1">
      <alignment vertical="top"/>
    </xf>
    <xf numFmtId="0" fontId="11" fillId="0" borderId="2" xfId="0" applyFont="1" applyFill="1" applyBorder="1" applyAlignment="1">
      <alignment vertical="top"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wrapText="1"/>
    </xf>
    <xf numFmtId="0" fontId="13" fillId="0" borderId="1" xfId="0" applyFont="1" applyFill="1" applyBorder="1" applyAlignment="1">
      <alignment horizontal="center" vertical="center"/>
    </xf>
    <xf numFmtId="0" fontId="11" fillId="0" borderId="0" xfId="0" applyFont="1" applyAlignment="1">
      <alignment vertical="center"/>
    </xf>
    <xf numFmtId="0" fontId="11" fillId="0" borderId="25" xfId="0" applyFont="1" applyBorder="1" applyAlignment="1">
      <alignment vertical="center"/>
    </xf>
    <xf numFmtId="0" fontId="11"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pplyBorder="1" applyAlignment="1">
      <alignment horizontal="left" vertical="top"/>
    </xf>
    <xf numFmtId="0" fontId="15" fillId="0" borderId="0" xfId="0" applyFont="1" applyBorder="1" applyAlignment="1">
      <alignment horizontal="right"/>
    </xf>
    <xf numFmtId="0" fontId="15" fillId="0" borderId="1" xfId="0" applyFont="1" applyBorder="1" applyAlignment="1">
      <alignment horizontal="right"/>
    </xf>
    <xf numFmtId="0" fontId="14" fillId="0" borderId="0" xfId="0" applyFont="1" applyFill="1" applyBorder="1"/>
    <xf numFmtId="0" fontId="11" fillId="0" borderId="26" xfId="0" applyFont="1" applyFill="1" applyBorder="1"/>
    <xf numFmtId="0" fontId="11" fillId="0" borderId="3" xfId="0" applyFont="1" applyFill="1" applyBorder="1"/>
    <xf numFmtId="0" fontId="11" fillId="0" borderId="3" xfId="0" applyFont="1" applyBorder="1"/>
    <xf numFmtId="0" fontId="15" fillId="0" borderId="3" xfId="0" applyFont="1" applyBorder="1"/>
    <xf numFmtId="0" fontId="15" fillId="0" borderId="27" xfId="0" applyFont="1" applyBorder="1"/>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5" fillId="0" borderId="13" xfId="0" applyFont="1" applyBorder="1" applyAlignment="1">
      <alignment horizontal="center" vertical="top"/>
    </xf>
    <xf numFmtId="0" fontId="15" fillId="0" borderId="15" xfId="0" applyFont="1" applyBorder="1" applyAlignment="1">
      <alignment horizontal="center" vertical="top"/>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0" borderId="1" xfId="0" applyFont="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cellXfs>
  <cellStyles count="2">
    <cellStyle name="Normal" xfId="0" builtinId="0"/>
    <cellStyle name="Percent" xfId="1" builtinId="5"/>
  </cellStyles>
  <dxfs count="9">
    <dxf>
      <font>
        <b/>
        <i val="0"/>
      </font>
      <fill>
        <patternFill>
          <bgColor rgb="FFFF0000"/>
        </patternFill>
      </fill>
    </dxf>
    <dxf>
      <font>
        <b/>
        <i val="0"/>
      </font>
      <fill>
        <patternFill>
          <bgColor rgb="FFFF0000"/>
        </patternFill>
      </fill>
    </dxf>
    <dxf>
      <fill>
        <patternFill>
          <bgColor rgb="FFFFFF99"/>
        </patternFill>
      </fill>
    </dxf>
    <dxf>
      <fill>
        <patternFill>
          <bgColor rgb="FFFFFF99"/>
        </patternFill>
      </fill>
    </dxf>
    <dxf>
      <fill>
        <patternFill>
          <bgColor rgb="FFFFFF99"/>
        </patternFill>
      </fill>
    </dxf>
    <dxf>
      <font>
        <b/>
        <i val="0"/>
      </font>
      <fill>
        <patternFill>
          <bgColor rgb="FFFF0000"/>
        </patternFill>
      </fill>
    </dxf>
    <dxf>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textRotation="0"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2705100</xdr:colOff>
      <xdr:row>21</xdr:row>
      <xdr:rowOff>381000</xdr:rowOff>
    </xdr:from>
    <xdr:to>
      <xdr:col>1</xdr:col>
      <xdr:colOff>5952719</xdr:colOff>
      <xdr:row>21</xdr:row>
      <xdr:rowOff>771476</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3219450" y="8582025"/>
          <a:ext cx="3247619" cy="390476"/>
        </a:xfrm>
        <a:prstGeom prst="rect">
          <a:avLst/>
        </a:prstGeom>
        <a:ln>
          <a:solidFill>
            <a:sysClr val="windowText" lastClr="000000"/>
          </a:solidFill>
        </a:ln>
      </xdr:spPr>
    </xdr:pic>
    <xdr:clientData/>
  </xdr:twoCellAnchor>
  <xdr:twoCellAnchor editAs="oneCell">
    <xdr:from>
      <xdr:col>1</xdr:col>
      <xdr:colOff>7277100</xdr:colOff>
      <xdr:row>21</xdr:row>
      <xdr:rowOff>209551</xdr:rowOff>
    </xdr:from>
    <xdr:to>
      <xdr:col>1</xdr:col>
      <xdr:colOff>8438919</xdr:colOff>
      <xdr:row>21</xdr:row>
      <xdr:rowOff>886281</xdr:rowOff>
    </xdr:to>
    <xdr:pic>
      <xdr:nvPicPr>
        <xdr:cNvPr id="13" name="Picture 12"/>
        <xdr:cNvPicPr>
          <a:picLocks noChangeAspect="1"/>
        </xdr:cNvPicPr>
      </xdr:nvPicPr>
      <xdr:blipFill>
        <a:blip xmlns:r="http://schemas.openxmlformats.org/officeDocument/2006/relationships" r:embed="rId2" cstate="print"/>
        <a:stretch>
          <a:fillRect/>
        </a:stretch>
      </xdr:blipFill>
      <xdr:spPr>
        <a:xfrm>
          <a:off x="7791450" y="8410576"/>
          <a:ext cx="1161819" cy="676730"/>
        </a:xfrm>
        <a:prstGeom prst="rect">
          <a:avLst/>
        </a:prstGeom>
      </xdr:spPr>
    </xdr:pic>
    <xdr:clientData/>
  </xdr:twoCellAnchor>
</xdr:wsDr>
</file>

<file path=xl/tables/table1.xml><?xml version="1.0" encoding="utf-8"?>
<table xmlns="http://schemas.openxmlformats.org/spreadsheetml/2006/main" id="1" name="Table1" displayName="Table1" ref="A1:B26" totalsRowShown="0" headerRowDxfId="8">
  <tableColumns count="2">
    <tableColumn id="1" name="#" dataDxfId="7"/>
    <tableColumn id="2" name="Instruction" dataDxfId="6"/>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6/relationships/xlExternalLinkPath/xlPathMissing" Target="Worksheet%20(2):Worksheet" TargetMode="External"/><Relationship Id="rId2" Type="http://schemas.microsoft.com/office/2006/relationships/xlExternalLinkPath/xlPathMissing" Target="APappsCALC.xlsm" TargetMode="External"/><Relationship Id="rId1" Type="http://schemas.microsoft.com/office/2006/relationships/xlExternalLinkPath/xlPathMissing" Target="APappsCALC.xls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2" sqref="B2"/>
    </sheetView>
  </sheetViews>
  <sheetFormatPr defaultColWidth="8.85546875" defaultRowHeight="30.75" customHeight="1" x14ac:dyDescent="0.25"/>
  <cols>
    <col min="1" max="1" width="7.7109375" style="44" customWidth="1"/>
    <col min="2" max="2" width="159" style="48" customWidth="1"/>
  </cols>
  <sheetData>
    <row r="1" spans="1:2" s="43" customFormat="1" ht="30.75" customHeight="1" x14ac:dyDescent="0.25">
      <c r="A1" s="44" t="s">
        <v>76</v>
      </c>
      <c r="B1" s="47" t="s">
        <v>52</v>
      </c>
    </row>
    <row r="2" spans="1:2" ht="30.75" customHeight="1" x14ac:dyDescent="0.25">
      <c r="A2" s="44">
        <v>1</v>
      </c>
      <c r="B2" s="48" t="s">
        <v>71</v>
      </c>
    </row>
    <row r="3" spans="1:2" ht="30.75" customHeight="1" x14ac:dyDescent="0.25">
      <c r="A3" s="44">
        <v>2</v>
      </c>
      <c r="B3" s="48" t="s">
        <v>58</v>
      </c>
    </row>
    <row r="4" spans="1:2" ht="30.75" customHeight="1" x14ac:dyDescent="0.25">
      <c r="B4" s="51" t="s">
        <v>54</v>
      </c>
    </row>
    <row r="5" spans="1:2" ht="30.75" customHeight="1" x14ac:dyDescent="0.25">
      <c r="A5" s="44">
        <v>3</v>
      </c>
      <c r="B5" s="48" t="s">
        <v>74</v>
      </c>
    </row>
    <row r="6" spans="1:2" ht="30.75" customHeight="1" x14ac:dyDescent="0.25">
      <c r="A6" s="44">
        <v>4</v>
      </c>
      <c r="B6" s="48" t="s">
        <v>73</v>
      </c>
    </row>
    <row r="7" spans="1:2" ht="30.75" customHeight="1" x14ac:dyDescent="0.25">
      <c r="A7" s="44">
        <v>5</v>
      </c>
      <c r="B7" s="48" t="s">
        <v>72</v>
      </c>
    </row>
    <row r="8" spans="1:2" ht="30.75" customHeight="1" x14ac:dyDescent="0.25">
      <c r="A8" s="44">
        <v>6</v>
      </c>
      <c r="B8" s="48" t="s">
        <v>57</v>
      </c>
    </row>
    <row r="9" spans="1:2" ht="30.75" customHeight="1" x14ac:dyDescent="0.25">
      <c r="B9" s="51" t="s">
        <v>56</v>
      </c>
    </row>
    <row r="10" spans="1:2" ht="30.75" customHeight="1" x14ac:dyDescent="0.25">
      <c r="A10" s="44">
        <v>7</v>
      </c>
      <c r="B10" s="48" t="s">
        <v>65</v>
      </c>
    </row>
    <row r="11" spans="1:2" ht="30.75" customHeight="1" x14ac:dyDescent="0.25">
      <c r="B11" s="51" t="s">
        <v>64</v>
      </c>
    </row>
    <row r="12" spans="1:2" ht="30.75" customHeight="1" x14ac:dyDescent="0.25">
      <c r="A12" s="44">
        <v>8</v>
      </c>
      <c r="B12" s="49" t="s">
        <v>63</v>
      </c>
    </row>
    <row r="13" spans="1:2" ht="30.75" customHeight="1" x14ac:dyDescent="0.25">
      <c r="A13" s="44">
        <v>9</v>
      </c>
      <c r="B13" s="48" t="s">
        <v>75</v>
      </c>
    </row>
    <row r="14" spans="1:2" ht="30.75" customHeight="1" x14ac:dyDescent="0.25">
      <c r="B14" s="51" t="s">
        <v>62</v>
      </c>
    </row>
    <row r="15" spans="1:2" ht="30.75" customHeight="1" x14ac:dyDescent="0.25">
      <c r="B15" s="51" t="s">
        <v>70</v>
      </c>
    </row>
    <row r="16" spans="1:2" ht="30.75" customHeight="1" x14ac:dyDescent="0.25">
      <c r="A16" s="44">
        <v>10</v>
      </c>
      <c r="B16" s="48" t="s">
        <v>61</v>
      </c>
    </row>
    <row r="17" spans="1:2" ht="30.75" customHeight="1" x14ac:dyDescent="0.25">
      <c r="B17" s="51" t="s">
        <v>60</v>
      </c>
    </row>
    <row r="18" spans="1:2" ht="30.75" customHeight="1" x14ac:dyDescent="0.25">
      <c r="B18" s="51" t="s">
        <v>59</v>
      </c>
    </row>
    <row r="19" spans="1:2" ht="30.75" customHeight="1" x14ac:dyDescent="0.25">
      <c r="B19" s="51" t="s">
        <v>66</v>
      </c>
    </row>
    <row r="21" spans="1:2" s="46" customFormat="1" ht="30.75" customHeight="1" x14ac:dyDescent="0.25">
      <c r="A21" s="45"/>
      <c r="B21" s="50" t="s">
        <v>67</v>
      </c>
    </row>
    <row r="22" spans="1:2" ht="71.25" customHeight="1" x14ac:dyDescent="0.25">
      <c r="A22" s="44" t="s">
        <v>53</v>
      </c>
      <c r="B22" s="52" t="s">
        <v>78</v>
      </c>
    </row>
    <row r="23" spans="1:2" ht="30.75" customHeight="1" x14ac:dyDescent="0.25">
      <c r="A23" s="44" t="s">
        <v>53</v>
      </c>
      <c r="B23" s="48" t="s">
        <v>55</v>
      </c>
    </row>
    <row r="24" spans="1:2" ht="30.75" customHeight="1" x14ac:dyDescent="0.25">
      <c r="A24" s="44" t="s">
        <v>53</v>
      </c>
      <c r="B24" s="48" t="s">
        <v>69</v>
      </c>
    </row>
    <row r="25" spans="1:2" ht="30.75" customHeight="1" x14ac:dyDescent="0.25">
      <c r="A25" s="44" t="s">
        <v>53</v>
      </c>
      <c r="B25" s="48" t="s">
        <v>68</v>
      </c>
    </row>
    <row r="26" spans="1:2" ht="30.75" customHeight="1" x14ac:dyDescent="0.25">
      <c r="A26" s="44" t="s">
        <v>53</v>
      </c>
      <c r="B26" s="48" t="s">
        <v>77</v>
      </c>
    </row>
  </sheetData>
  <pageMargins left="0.25" right="0.25" top="0.5" bottom="0.5" header="0.3" footer="0.3"/>
  <pageSetup paperSize="5" orientation="landscape" r:id="rId1"/>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8"/>
  <sheetViews>
    <sheetView tabSelected="1" view="pageBreakPreview" zoomScale="115" zoomScaleNormal="100" zoomScaleSheetLayoutView="115" workbookViewId="0">
      <selection activeCell="A4" sqref="A4"/>
    </sheetView>
  </sheetViews>
  <sheetFormatPr defaultColWidth="9.140625" defaultRowHeight="15.75" x14ac:dyDescent="0.25"/>
  <cols>
    <col min="1" max="1" width="27.42578125" style="54" customWidth="1"/>
    <col min="2" max="2" width="9" style="54" customWidth="1"/>
    <col min="3" max="3" width="8" style="54" customWidth="1"/>
    <col min="4" max="4" width="12.5703125" style="54" customWidth="1"/>
    <col min="5" max="5" width="2.5703125" style="54" customWidth="1"/>
    <col min="6" max="6" width="9.140625" style="54" customWidth="1"/>
    <col min="7" max="7" width="8.5703125" style="54" customWidth="1"/>
    <col min="8" max="8" width="14.28515625" style="54" customWidth="1"/>
    <col min="9" max="9" width="14.7109375" style="54" customWidth="1"/>
    <col min="10" max="10" width="8.85546875" style="54" customWidth="1"/>
    <col min="11" max="16384" width="9.140625" style="54"/>
  </cols>
  <sheetData>
    <row r="1" spans="1:9" s="111" customFormat="1" ht="47.25" x14ac:dyDescent="0.25">
      <c r="A1" s="110" t="s">
        <v>80</v>
      </c>
      <c r="B1" s="128" t="s">
        <v>81</v>
      </c>
      <c r="C1" s="129" t="s">
        <v>120</v>
      </c>
      <c r="D1" s="130" t="s">
        <v>6</v>
      </c>
      <c r="F1" s="126" t="s">
        <v>0</v>
      </c>
      <c r="G1" s="112" t="e">
        <f>D8/B8</f>
        <v>#DIV/0!</v>
      </c>
      <c r="H1" s="110" t="e">
        <f>I45</f>
        <v>#DIV/0!</v>
      </c>
    </row>
    <row r="2" spans="1:9" s="111" customFormat="1" ht="31.5" customHeight="1" x14ac:dyDescent="0.25">
      <c r="A2" s="53" t="s">
        <v>115</v>
      </c>
      <c r="B2" s="130"/>
      <c r="C2" s="130"/>
      <c r="D2" s="132">
        <f t="shared" ref="D2:D7" si="0">SUM(B2*C2)</f>
        <v>0</v>
      </c>
      <c r="E2" s="114"/>
      <c r="F2" s="127" t="s">
        <v>82</v>
      </c>
      <c r="G2" s="115">
        <f>COUNT(C2:C7)</f>
        <v>0</v>
      </c>
      <c r="H2" s="116" t="str">
        <f>I46</f>
        <v>DNQ</v>
      </c>
    </row>
    <row r="3" spans="1:9" ht="32.25" thickBot="1" x14ac:dyDescent="0.3">
      <c r="A3" s="113" t="s">
        <v>114</v>
      </c>
      <c r="B3" s="130"/>
      <c r="C3" s="130"/>
      <c r="D3" s="132">
        <f t="shared" si="0"/>
        <v>0</v>
      </c>
      <c r="E3" s="56"/>
      <c r="F3" s="131" t="s">
        <v>79</v>
      </c>
      <c r="G3" s="109"/>
      <c r="H3" s="125" t="str">
        <f>I47</f>
        <v>DNQ</v>
      </c>
    </row>
    <row r="4" spans="1:9" ht="31.5" x14ac:dyDescent="0.25">
      <c r="A4" s="113" t="s">
        <v>113</v>
      </c>
      <c r="B4" s="130"/>
      <c r="C4" s="130"/>
      <c r="D4" s="132">
        <f t="shared" si="0"/>
        <v>0</v>
      </c>
      <c r="E4" s="56"/>
      <c r="F4" s="148" t="s">
        <v>111</v>
      </c>
      <c r="G4" s="149"/>
      <c r="H4" s="146" t="e">
        <f>SUM(H1:H3)</f>
        <v>#DIV/0!</v>
      </c>
    </row>
    <row r="5" spans="1:9" s="111" customFormat="1" ht="16.5" thickBot="1" x14ac:dyDescent="0.3">
      <c r="A5" s="113" t="s">
        <v>116</v>
      </c>
      <c r="B5" s="130"/>
      <c r="C5" s="130"/>
      <c r="D5" s="132">
        <f t="shared" si="0"/>
        <v>0</v>
      </c>
      <c r="E5" s="114"/>
      <c r="F5" s="133"/>
      <c r="G5" s="134"/>
      <c r="H5" s="147"/>
    </row>
    <row r="6" spans="1:9" s="111" customFormat="1" ht="18" customHeight="1" x14ac:dyDescent="0.25">
      <c r="A6" s="113" t="s">
        <v>121</v>
      </c>
      <c r="B6" s="135"/>
      <c r="C6" s="135"/>
      <c r="D6" s="132">
        <f t="shared" si="0"/>
        <v>0</v>
      </c>
      <c r="E6" s="114"/>
      <c r="F6" s="160" t="s">
        <v>118</v>
      </c>
      <c r="G6" s="160"/>
      <c r="H6" s="160"/>
    </row>
    <row r="7" spans="1:9" s="111" customFormat="1" x14ac:dyDescent="0.25">
      <c r="A7" s="113" t="s">
        <v>117</v>
      </c>
      <c r="B7" s="135"/>
      <c r="C7" s="135"/>
      <c r="D7" s="132">
        <f t="shared" si="0"/>
        <v>0</v>
      </c>
      <c r="F7" s="160"/>
      <c r="G7" s="160"/>
      <c r="H7" s="160"/>
      <c r="I7" s="54"/>
    </row>
    <row r="8" spans="1:9" s="111" customFormat="1" x14ac:dyDescent="0.25">
      <c r="A8" s="54"/>
      <c r="B8" s="136">
        <f>SUM(B2:B7)</f>
        <v>0</v>
      </c>
      <c r="C8" s="136"/>
      <c r="D8" s="136">
        <f>SUM(D2:D7)</f>
        <v>0</v>
      </c>
      <c r="F8" s="54"/>
      <c r="G8" s="54"/>
      <c r="H8" s="54"/>
      <c r="I8" s="117"/>
    </row>
    <row r="9" spans="1:9" s="111" customFormat="1" x14ac:dyDescent="0.25">
      <c r="A9" s="54"/>
      <c r="B9" s="136"/>
      <c r="C9" s="136"/>
      <c r="D9" s="136"/>
      <c r="F9" s="161" t="s">
        <v>119</v>
      </c>
      <c r="G9" s="161"/>
      <c r="H9" s="161"/>
      <c r="I9" s="117"/>
    </row>
    <row r="10" spans="1:9" s="111" customFormat="1" x14ac:dyDescent="0.25">
      <c r="A10" s="54"/>
      <c r="B10" s="136"/>
      <c r="C10" s="136"/>
      <c r="D10" s="136"/>
      <c r="F10" s="161"/>
      <c r="G10" s="161"/>
      <c r="H10" s="161"/>
      <c r="I10" s="117"/>
    </row>
    <row r="11" spans="1:9" s="111" customFormat="1" ht="16.5" thickBot="1" x14ac:dyDescent="0.3">
      <c r="A11" s="54"/>
      <c r="B11" s="136"/>
      <c r="C11" s="136"/>
      <c r="D11" s="136"/>
      <c r="F11" s="54"/>
      <c r="G11" s="54"/>
      <c r="H11" s="54"/>
      <c r="I11" s="117"/>
    </row>
    <row r="12" spans="1:9" ht="16.5" thickBot="1" x14ac:dyDescent="0.3">
      <c r="A12" s="156" t="s">
        <v>0</v>
      </c>
      <c r="B12" s="157"/>
      <c r="C12" s="158" t="s">
        <v>110</v>
      </c>
      <c r="D12" s="159"/>
      <c r="E12" s="58"/>
      <c r="F12" s="150" t="s">
        <v>112</v>
      </c>
      <c r="G12" s="151"/>
      <c r="H12" s="152"/>
    </row>
    <row r="13" spans="1:9" x14ac:dyDescent="0.25">
      <c r="A13" s="118" t="s">
        <v>84</v>
      </c>
      <c r="B13" s="103">
        <v>25</v>
      </c>
      <c r="C13" s="141">
        <v>6</v>
      </c>
      <c r="D13" s="122">
        <v>35</v>
      </c>
      <c r="E13" s="117"/>
      <c r="F13" s="61">
        <v>90.1</v>
      </c>
      <c r="G13" s="62">
        <v>100</v>
      </c>
      <c r="H13" s="63">
        <v>40</v>
      </c>
    </row>
    <row r="14" spans="1:9" x14ac:dyDescent="0.25">
      <c r="A14" s="119" t="s">
        <v>85</v>
      </c>
      <c r="B14" s="71">
        <v>24</v>
      </c>
      <c r="C14" s="142">
        <v>5</v>
      </c>
      <c r="D14" s="70">
        <v>32</v>
      </c>
      <c r="E14" s="58"/>
      <c r="F14" s="66">
        <v>88</v>
      </c>
      <c r="G14" s="55">
        <v>90</v>
      </c>
      <c r="H14" s="67">
        <v>35</v>
      </c>
    </row>
    <row r="15" spans="1:9" x14ac:dyDescent="0.25">
      <c r="A15" s="119" t="s">
        <v>86</v>
      </c>
      <c r="B15" s="71">
        <v>23</v>
      </c>
      <c r="C15" s="143">
        <v>4</v>
      </c>
      <c r="D15" s="65">
        <v>29</v>
      </c>
      <c r="E15" s="58"/>
      <c r="F15" s="68">
        <v>85</v>
      </c>
      <c r="G15" s="69">
        <v>87</v>
      </c>
      <c r="H15" s="67">
        <v>30</v>
      </c>
    </row>
    <row r="16" spans="1:9" ht="15.75" customHeight="1" x14ac:dyDescent="0.25">
      <c r="A16" s="119" t="s">
        <v>87</v>
      </c>
      <c r="B16" s="71">
        <v>22</v>
      </c>
      <c r="C16" s="143">
        <v>3</v>
      </c>
      <c r="D16" s="65">
        <v>26</v>
      </c>
      <c r="E16" s="58"/>
      <c r="F16" s="66">
        <v>82</v>
      </c>
      <c r="G16" s="55">
        <v>84</v>
      </c>
      <c r="H16" s="67">
        <v>25</v>
      </c>
    </row>
    <row r="17" spans="1:8" x14ac:dyDescent="0.25">
      <c r="A17" s="119" t="s">
        <v>88</v>
      </c>
      <c r="B17" s="71">
        <v>21</v>
      </c>
      <c r="C17" s="143">
        <v>2</v>
      </c>
      <c r="D17" s="65">
        <v>23</v>
      </c>
      <c r="E17" s="58"/>
      <c r="F17" s="68">
        <v>79</v>
      </c>
      <c r="G17" s="69">
        <v>81</v>
      </c>
      <c r="H17" s="67">
        <v>20</v>
      </c>
    </row>
    <row r="18" spans="1:8" x14ac:dyDescent="0.25">
      <c r="A18" s="120" t="s">
        <v>89</v>
      </c>
      <c r="B18" s="71">
        <v>20</v>
      </c>
      <c r="C18" s="144">
        <v>1</v>
      </c>
      <c r="D18" s="123" t="s">
        <v>14</v>
      </c>
      <c r="E18" s="58"/>
      <c r="F18" s="68">
        <v>76</v>
      </c>
      <c r="G18" s="69">
        <v>78</v>
      </c>
      <c r="H18" s="67">
        <v>15</v>
      </c>
    </row>
    <row r="19" spans="1:8" ht="16.5" thickBot="1" x14ac:dyDescent="0.3">
      <c r="A19" s="119" t="s">
        <v>90</v>
      </c>
      <c r="B19" s="77">
        <v>19</v>
      </c>
      <c r="C19" s="145">
        <v>0</v>
      </c>
      <c r="D19" s="105" t="s">
        <v>14</v>
      </c>
      <c r="E19" s="58"/>
      <c r="F19" s="68">
        <v>73</v>
      </c>
      <c r="G19" s="69">
        <v>75</v>
      </c>
      <c r="H19" s="67">
        <v>10</v>
      </c>
    </row>
    <row r="20" spans="1:8" x14ac:dyDescent="0.25">
      <c r="A20" s="119" t="s">
        <v>91</v>
      </c>
      <c r="B20" s="71">
        <v>18</v>
      </c>
      <c r="C20" s="58"/>
      <c r="D20" s="140"/>
      <c r="E20" s="124"/>
      <c r="F20" s="68">
        <v>70</v>
      </c>
      <c r="G20" s="69">
        <v>72</v>
      </c>
      <c r="H20" s="67">
        <v>7</v>
      </c>
    </row>
    <row r="21" spans="1:8" x14ac:dyDescent="0.25">
      <c r="A21" s="119" t="s">
        <v>92</v>
      </c>
      <c r="B21" s="71">
        <v>17</v>
      </c>
      <c r="C21" s="58"/>
      <c r="D21" s="58"/>
      <c r="E21" s="124"/>
      <c r="F21" s="68">
        <v>67</v>
      </c>
      <c r="G21" s="69">
        <v>69</v>
      </c>
      <c r="H21" s="67">
        <v>5</v>
      </c>
    </row>
    <row r="22" spans="1:8" x14ac:dyDescent="0.25">
      <c r="A22" s="119" t="s">
        <v>93</v>
      </c>
      <c r="B22" s="71">
        <v>16</v>
      </c>
      <c r="E22" s="58"/>
      <c r="F22" s="68">
        <v>64</v>
      </c>
      <c r="G22" s="69">
        <v>66</v>
      </c>
      <c r="H22" s="67">
        <v>3</v>
      </c>
    </row>
    <row r="23" spans="1:8" ht="16.5" thickBot="1" x14ac:dyDescent="0.3">
      <c r="A23" s="119" t="s">
        <v>94</v>
      </c>
      <c r="B23" s="71">
        <v>15</v>
      </c>
      <c r="E23" s="58"/>
      <c r="F23" s="107">
        <v>0</v>
      </c>
      <c r="G23" s="108">
        <v>63</v>
      </c>
      <c r="H23" s="104" t="s">
        <v>14</v>
      </c>
    </row>
    <row r="24" spans="1:8" x14ac:dyDescent="0.25">
      <c r="A24" s="119" t="s">
        <v>95</v>
      </c>
      <c r="B24" s="71">
        <v>14</v>
      </c>
      <c r="E24" s="58"/>
    </row>
    <row r="25" spans="1:8" x14ac:dyDescent="0.25">
      <c r="A25" s="119" t="s">
        <v>96</v>
      </c>
      <c r="B25" s="71">
        <v>13</v>
      </c>
      <c r="D25" s="102" t="s">
        <v>83</v>
      </c>
    </row>
    <row r="26" spans="1:8" x14ac:dyDescent="0.25">
      <c r="A26" s="119" t="s">
        <v>97</v>
      </c>
      <c r="B26" s="71">
        <v>12</v>
      </c>
      <c r="C26" s="75"/>
      <c r="D26" s="75"/>
    </row>
    <row r="27" spans="1:8" x14ac:dyDescent="0.25">
      <c r="A27" s="119" t="s">
        <v>98</v>
      </c>
      <c r="B27" s="71">
        <v>11</v>
      </c>
      <c r="C27" s="75"/>
      <c r="D27" s="75"/>
    </row>
    <row r="28" spans="1:8" x14ac:dyDescent="0.25">
      <c r="A28" s="119" t="s">
        <v>99</v>
      </c>
      <c r="B28" s="71">
        <v>10</v>
      </c>
      <c r="C28" s="75"/>
      <c r="D28" s="75"/>
      <c r="F28" s="97"/>
      <c r="G28" s="97"/>
      <c r="H28" s="97"/>
    </row>
    <row r="29" spans="1:8" x14ac:dyDescent="0.25">
      <c r="A29" s="119" t="s">
        <v>100</v>
      </c>
      <c r="B29" s="71">
        <v>9</v>
      </c>
      <c r="C29" s="76"/>
      <c r="D29" s="76"/>
      <c r="F29" s="98"/>
      <c r="G29" s="98"/>
      <c r="H29" s="98"/>
    </row>
    <row r="30" spans="1:8" x14ac:dyDescent="0.25">
      <c r="A30" s="120" t="s">
        <v>101</v>
      </c>
      <c r="B30" s="71">
        <v>8</v>
      </c>
      <c r="C30" s="76"/>
      <c r="D30" s="76"/>
      <c r="E30" s="97"/>
    </row>
    <row r="31" spans="1:8" x14ac:dyDescent="0.25">
      <c r="A31" s="119" t="s">
        <v>102</v>
      </c>
      <c r="B31" s="77">
        <v>7</v>
      </c>
      <c r="E31" s="98"/>
      <c r="F31" s="97"/>
      <c r="G31" s="97"/>
      <c r="H31" s="97"/>
    </row>
    <row r="32" spans="1:8" x14ac:dyDescent="0.25">
      <c r="A32" s="119" t="s">
        <v>103</v>
      </c>
      <c r="B32" s="71">
        <v>6</v>
      </c>
      <c r="C32" s="76"/>
      <c r="D32" s="76"/>
      <c r="E32" s="58"/>
      <c r="F32" s="97"/>
      <c r="G32" s="97"/>
      <c r="H32" s="97"/>
    </row>
    <row r="33" spans="1:9" x14ac:dyDescent="0.25">
      <c r="A33" s="119" t="s">
        <v>104</v>
      </c>
      <c r="B33" s="71">
        <v>5</v>
      </c>
      <c r="C33" s="76"/>
      <c r="D33" s="76"/>
      <c r="E33" s="97"/>
      <c r="F33" s="58"/>
      <c r="G33" s="58"/>
      <c r="H33" s="58"/>
    </row>
    <row r="34" spans="1:9" x14ac:dyDescent="0.25">
      <c r="A34" s="119" t="s">
        <v>105</v>
      </c>
      <c r="B34" s="71">
        <v>4</v>
      </c>
      <c r="E34" s="97"/>
      <c r="F34" s="97"/>
      <c r="G34" s="97"/>
      <c r="H34" s="97"/>
    </row>
    <row r="35" spans="1:9" x14ac:dyDescent="0.25">
      <c r="A35" s="119" t="s">
        <v>106</v>
      </c>
      <c r="B35" s="71">
        <v>3</v>
      </c>
      <c r="C35" s="76"/>
      <c r="D35" s="76"/>
      <c r="E35" s="58"/>
      <c r="F35" s="97"/>
      <c r="G35" s="97"/>
      <c r="H35" s="97"/>
    </row>
    <row r="36" spans="1:9" x14ac:dyDescent="0.25">
      <c r="A36" s="119" t="s">
        <v>107</v>
      </c>
      <c r="B36" s="71">
        <v>2</v>
      </c>
      <c r="C36" s="76"/>
      <c r="D36" s="76"/>
      <c r="E36" s="97"/>
      <c r="F36" s="58"/>
      <c r="G36" s="58"/>
      <c r="H36" s="106" t="b">
        <f>IF(G2=4,20,IF(G2=5,23,IF(G2=6,26,IF(G2=7,29,IF(G2=8,32,IF(G2=9,35))))))</f>
        <v>0</v>
      </c>
    </row>
    <row r="37" spans="1:9" x14ac:dyDescent="0.25">
      <c r="A37" s="119" t="s">
        <v>108</v>
      </c>
      <c r="B37" s="71">
        <v>1</v>
      </c>
      <c r="E37" s="97"/>
      <c r="F37" s="58"/>
      <c r="G37" s="58"/>
      <c r="H37" s="106" t="str">
        <f>IF(G2&lt;4,"DNQ")</f>
        <v>DNQ</v>
      </c>
    </row>
    <row r="38" spans="1:9" ht="16.5" thickBot="1" x14ac:dyDescent="0.3">
      <c r="A38" s="121" t="s">
        <v>109</v>
      </c>
      <c r="B38" s="105" t="s">
        <v>14</v>
      </c>
      <c r="E38" s="58"/>
      <c r="F38" s="58"/>
      <c r="G38" s="58"/>
      <c r="H38" s="58"/>
    </row>
    <row r="39" spans="1:9" x14ac:dyDescent="0.25">
      <c r="A39" s="137"/>
      <c r="B39" s="138"/>
      <c r="E39" s="58"/>
      <c r="F39" s="58"/>
      <c r="G39" s="58"/>
      <c r="H39" s="58"/>
    </row>
    <row r="40" spans="1:9" hidden="1" x14ac:dyDescent="0.25">
      <c r="A40" s="137"/>
      <c r="B40" s="138"/>
      <c r="E40" s="58"/>
      <c r="F40" s="58"/>
      <c r="G40" s="58"/>
      <c r="H40" s="58"/>
    </row>
    <row r="41" spans="1:9" hidden="1" x14ac:dyDescent="0.25">
      <c r="E41" s="58"/>
    </row>
    <row r="42" spans="1:9" hidden="1" x14ac:dyDescent="0.25"/>
    <row r="43" spans="1:9" hidden="1" x14ac:dyDescent="0.25">
      <c r="I43" s="81">
        <v>41044</v>
      </c>
    </row>
    <row r="44" spans="1:9" hidden="1" x14ac:dyDescent="0.25">
      <c r="G44" s="99"/>
      <c r="H44" s="99"/>
      <c r="I44" s="83" t="s">
        <v>13</v>
      </c>
    </row>
    <row r="45" spans="1:9" hidden="1" x14ac:dyDescent="0.25">
      <c r="A45" s="78">
        <v>0</v>
      </c>
      <c r="B45" s="78">
        <v>2.74</v>
      </c>
      <c r="C45" s="79" t="s">
        <v>14</v>
      </c>
      <c r="D45" s="80"/>
      <c r="F45" s="99" t="s">
        <v>7</v>
      </c>
      <c r="G45" s="99"/>
      <c r="H45" s="99"/>
      <c r="I45" s="86" t="e">
        <f>VLOOKUP(G1,A45:C70,3,1)</f>
        <v>#DIV/0!</v>
      </c>
    </row>
    <row r="46" spans="1:9" hidden="1" x14ac:dyDescent="0.25">
      <c r="A46" s="78">
        <v>2.75</v>
      </c>
      <c r="B46" s="78">
        <v>2.79</v>
      </c>
      <c r="C46" s="78">
        <v>1</v>
      </c>
      <c r="D46" s="80"/>
      <c r="E46" s="80"/>
      <c r="F46" s="99" t="s">
        <v>12</v>
      </c>
      <c r="G46" s="101"/>
      <c r="H46" s="85"/>
      <c r="I46" s="86" t="str">
        <f>VLOOKUP(G2,A73:B79,2,1)</f>
        <v>DNQ</v>
      </c>
    </row>
    <row r="47" spans="1:9" ht="15.75" hidden="1" customHeight="1" x14ac:dyDescent="0.25">
      <c r="A47" s="78">
        <v>2.8</v>
      </c>
      <c r="B47" s="78">
        <v>2.84</v>
      </c>
      <c r="C47" s="82">
        <v>2</v>
      </c>
      <c r="D47" s="80"/>
      <c r="E47" s="80"/>
      <c r="F47" s="100" t="s">
        <v>0</v>
      </c>
      <c r="G47" s="101"/>
      <c r="H47" s="87"/>
      <c r="I47" s="86" t="str">
        <f>VLOOKUP(G3,A86:C96,3,1)</f>
        <v>DNQ</v>
      </c>
    </row>
    <row r="48" spans="1:9" ht="15.75" hidden="1" customHeight="1" x14ac:dyDescent="0.25">
      <c r="A48" s="84">
        <v>2.85</v>
      </c>
      <c r="B48" s="84">
        <v>2.89</v>
      </c>
      <c r="C48" s="78">
        <v>3</v>
      </c>
      <c r="D48" s="80"/>
      <c r="E48" s="80"/>
      <c r="F48" s="100" t="s">
        <v>1</v>
      </c>
      <c r="G48" s="101"/>
      <c r="H48" s="88"/>
      <c r="I48" s="90" t="e">
        <f>SUM(I45:I47)</f>
        <v>#DIV/0!</v>
      </c>
    </row>
    <row r="49" spans="1:9" ht="15.75" hidden="1" customHeight="1" x14ac:dyDescent="0.25">
      <c r="A49" s="78">
        <v>2.9</v>
      </c>
      <c r="B49" s="78">
        <v>2.94</v>
      </c>
      <c r="C49" s="78">
        <v>4</v>
      </c>
      <c r="D49" s="80"/>
      <c r="E49" s="80"/>
      <c r="F49" s="100" t="s">
        <v>2</v>
      </c>
      <c r="G49" s="89"/>
      <c r="H49" s="89" t="s">
        <v>3</v>
      </c>
      <c r="I49" s="80"/>
    </row>
    <row r="50" spans="1:9" ht="15.75" hidden="1" customHeight="1" x14ac:dyDescent="0.25">
      <c r="A50" s="78">
        <v>2.95</v>
      </c>
      <c r="B50" s="78">
        <v>2.99</v>
      </c>
      <c r="C50" s="78">
        <v>5</v>
      </c>
      <c r="D50" s="80"/>
      <c r="E50" s="80"/>
      <c r="F50" s="89"/>
      <c r="G50" s="80"/>
      <c r="H50" s="80"/>
      <c r="I50" s="80"/>
    </row>
    <row r="51" spans="1:9" ht="15.75" hidden="1" customHeight="1" x14ac:dyDescent="0.25">
      <c r="A51" s="78">
        <v>3</v>
      </c>
      <c r="B51" s="78">
        <v>3.04</v>
      </c>
      <c r="C51" s="78">
        <v>6</v>
      </c>
      <c r="D51" s="80"/>
      <c r="E51" s="80"/>
      <c r="F51" s="80"/>
      <c r="G51" s="80"/>
      <c r="H51" s="80"/>
      <c r="I51" s="80"/>
    </row>
    <row r="52" spans="1:9" hidden="1" x14ac:dyDescent="0.25">
      <c r="A52" s="78">
        <v>3.05</v>
      </c>
      <c r="B52" s="78">
        <v>3.09</v>
      </c>
      <c r="C52" s="53">
        <v>7</v>
      </c>
      <c r="D52" s="80"/>
      <c r="E52" s="80"/>
      <c r="F52" s="80"/>
      <c r="G52" s="80"/>
      <c r="H52" s="80"/>
      <c r="I52" s="80"/>
    </row>
    <row r="53" spans="1:9" hidden="1" x14ac:dyDescent="0.25">
      <c r="A53" s="53">
        <v>3.1</v>
      </c>
      <c r="B53" s="53">
        <v>3.14</v>
      </c>
      <c r="C53" s="78">
        <v>8</v>
      </c>
      <c r="D53" s="80"/>
      <c r="E53" s="80"/>
      <c r="F53" s="80"/>
      <c r="G53" s="80"/>
      <c r="H53" s="80"/>
      <c r="I53" s="80"/>
    </row>
    <row r="54" spans="1:9" hidden="1" x14ac:dyDescent="0.25">
      <c r="A54" s="78">
        <v>3.15</v>
      </c>
      <c r="B54" s="78">
        <v>3.19</v>
      </c>
      <c r="C54" s="78">
        <v>9</v>
      </c>
      <c r="D54" s="80"/>
      <c r="E54" s="80"/>
      <c r="F54" s="80"/>
      <c r="G54" s="80"/>
      <c r="H54" s="80"/>
      <c r="I54" s="80"/>
    </row>
    <row r="55" spans="1:9" hidden="1" x14ac:dyDescent="0.25">
      <c r="A55" s="78">
        <v>3.2</v>
      </c>
      <c r="B55" s="78">
        <v>3.24</v>
      </c>
      <c r="C55" s="78">
        <v>10</v>
      </c>
      <c r="D55" s="80"/>
      <c r="E55" s="80"/>
      <c r="F55" s="80"/>
      <c r="G55" s="80"/>
      <c r="H55" s="80"/>
      <c r="I55" s="80"/>
    </row>
    <row r="56" spans="1:9" hidden="1" x14ac:dyDescent="0.25">
      <c r="A56" s="78">
        <v>3.25</v>
      </c>
      <c r="B56" s="78">
        <v>3.29</v>
      </c>
      <c r="C56" s="78">
        <v>11</v>
      </c>
      <c r="D56" s="80"/>
      <c r="E56" s="80"/>
      <c r="F56" s="80"/>
      <c r="G56" s="80"/>
      <c r="H56" s="80"/>
      <c r="I56" s="80"/>
    </row>
    <row r="57" spans="1:9" hidden="1" x14ac:dyDescent="0.25">
      <c r="A57" s="78">
        <v>3.3</v>
      </c>
      <c r="B57" s="78">
        <v>3.34</v>
      </c>
      <c r="C57" s="78">
        <v>12</v>
      </c>
      <c r="D57" s="80"/>
      <c r="E57" s="80"/>
      <c r="F57" s="80"/>
      <c r="G57" s="80"/>
      <c r="H57" s="80"/>
      <c r="I57" s="80"/>
    </row>
    <row r="58" spans="1:9" hidden="1" x14ac:dyDescent="0.25">
      <c r="A58" s="78">
        <v>3.35</v>
      </c>
      <c r="B58" s="78">
        <v>3.39</v>
      </c>
      <c r="C58" s="78">
        <v>13</v>
      </c>
      <c r="D58" s="80"/>
      <c r="E58" s="80"/>
      <c r="F58" s="80"/>
      <c r="G58" s="80"/>
      <c r="H58" s="80"/>
      <c r="I58" s="80"/>
    </row>
    <row r="59" spans="1:9" hidden="1" x14ac:dyDescent="0.25">
      <c r="A59" s="78">
        <v>3.4</v>
      </c>
      <c r="B59" s="78">
        <v>3.44</v>
      </c>
      <c r="C59" s="78">
        <v>14</v>
      </c>
      <c r="D59" s="80"/>
      <c r="E59" s="80"/>
      <c r="F59" s="80"/>
      <c r="G59" s="80"/>
      <c r="H59" s="80"/>
      <c r="I59" s="80"/>
    </row>
    <row r="60" spans="1:9" hidden="1" x14ac:dyDescent="0.25">
      <c r="A60" s="78">
        <v>3.45</v>
      </c>
      <c r="B60" s="78">
        <v>3.49</v>
      </c>
      <c r="C60" s="78">
        <v>15</v>
      </c>
      <c r="D60" s="80"/>
      <c r="E60" s="80"/>
      <c r="F60" s="80"/>
      <c r="G60" s="80"/>
      <c r="H60" s="80"/>
      <c r="I60" s="80"/>
    </row>
    <row r="61" spans="1:9" hidden="1" x14ac:dyDescent="0.25">
      <c r="A61" s="78">
        <v>3.5</v>
      </c>
      <c r="B61" s="78">
        <v>3.54</v>
      </c>
      <c r="C61" s="78">
        <v>16</v>
      </c>
      <c r="D61" s="80"/>
      <c r="E61" s="80"/>
      <c r="F61" s="80"/>
      <c r="G61" s="80"/>
      <c r="H61" s="80"/>
      <c r="I61" s="80"/>
    </row>
    <row r="62" spans="1:9" hidden="1" x14ac:dyDescent="0.25">
      <c r="A62" s="78">
        <v>3.55</v>
      </c>
      <c r="B62" s="78">
        <v>3.59</v>
      </c>
      <c r="C62" s="78">
        <v>17</v>
      </c>
      <c r="D62" s="80"/>
      <c r="E62" s="80"/>
      <c r="F62" s="80"/>
      <c r="G62" s="80"/>
      <c r="H62" s="80"/>
      <c r="I62" s="80"/>
    </row>
    <row r="63" spans="1:9" hidden="1" x14ac:dyDescent="0.25">
      <c r="A63" s="78">
        <v>3.6</v>
      </c>
      <c r="B63" s="78">
        <v>3.64</v>
      </c>
      <c r="C63" s="78">
        <v>18</v>
      </c>
      <c r="D63" s="80"/>
      <c r="E63" s="80"/>
      <c r="F63" s="80"/>
      <c r="G63" s="80"/>
      <c r="H63" s="80"/>
      <c r="I63" s="80"/>
    </row>
    <row r="64" spans="1:9" hidden="1" x14ac:dyDescent="0.25">
      <c r="A64" s="78">
        <v>3.65</v>
      </c>
      <c r="B64" s="78">
        <v>3.69</v>
      </c>
      <c r="C64" s="53">
        <v>19</v>
      </c>
      <c r="D64" s="80"/>
      <c r="E64" s="80"/>
      <c r="F64" s="80"/>
      <c r="G64" s="80"/>
      <c r="H64" s="80"/>
      <c r="I64" s="80"/>
    </row>
    <row r="65" spans="1:9" hidden="1" x14ac:dyDescent="0.25">
      <c r="A65" s="53">
        <v>3.7</v>
      </c>
      <c r="B65" s="53">
        <v>3.74</v>
      </c>
      <c r="C65" s="78">
        <v>20</v>
      </c>
      <c r="D65" s="80"/>
      <c r="E65" s="80"/>
      <c r="F65" s="80"/>
      <c r="G65" s="80"/>
      <c r="H65" s="80"/>
      <c r="I65" s="80"/>
    </row>
    <row r="66" spans="1:9" hidden="1" x14ac:dyDescent="0.25">
      <c r="A66" s="78">
        <v>3.75</v>
      </c>
      <c r="B66" s="78">
        <v>3.79</v>
      </c>
      <c r="C66" s="78">
        <v>21</v>
      </c>
      <c r="D66" s="80"/>
      <c r="E66" s="80"/>
      <c r="F66" s="80"/>
      <c r="G66" s="80"/>
      <c r="H66" s="80"/>
      <c r="I66" s="80"/>
    </row>
    <row r="67" spans="1:9" hidden="1" x14ac:dyDescent="0.25">
      <c r="A67" s="78">
        <v>3.8</v>
      </c>
      <c r="B67" s="78">
        <v>3.84</v>
      </c>
      <c r="C67" s="78">
        <v>22</v>
      </c>
      <c r="D67" s="80"/>
      <c r="E67" s="80"/>
      <c r="F67" s="80"/>
      <c r="G67" s="80"/>
      <c r="H67" s="80"/>
      <c r="I67" s="80"/>
    </row>
    <row r="68" spans="1:9" hidden="1" x14ac:dyDescent="0.25">
      <c r="A68" s="78">
        <v>3.85</v>
      </c>
      <c r="B68" s="78">
        <v>3.89</v>
      </c>
      <c r="C68" s="78">
        <v>23</v>
      </c>
      <c r="D68" s="80"/>
      <c r="E68" s="80"/>
      <c r="F68" s="80"/>
      <c r="G68" s="80"/>
      <c r="H68" s="80"/>
      <c r="I68" s="80"/>
    </row>
    <row r="69" spans="1:9" hidden="1" x14ac:dyDescent="0.25">
      <c r="A69" s="78">
        <v>3.9</v>
      </c>
      <c r="B69" s="78">
        <v>3.94</v>
      </c>
      <c r="C69" s="78">
        <v>24</v>
      </c>
      <c r="D69" s="80"/>
      <c r="E69" s="80"/>
      <c r="F69" s="80"/>
      <c r="G69" s="80"/>
      <c r="H69" s="80"/>
      <c r="I69" s="80"/>
    </row>
    <row r="70" spans="1:9" hidden="1" x14ac:dyDescent="0.25">
      <c r="A70" s="78">
        <v>3.95</v>
      </c>
      <c r="B70" s="78">
        <v>4</v>
      </c>
      <c r="C70" s="78">
        <v>25</v>
      </c>
      <c r="D70" s="80"/>
      <c r="E70" s="80"/>
      <c r="F70" s="80"/>
      <c r="G70" s="80"/>
      <c r="H70" s="80"/>
      <c r="I70" s="80"/>
    </row>
    <row r="71" spans="1:9" ht="16.5" hidden="1" thickBot="1" x14ac:dyDescent="0.3">
      <c r="A71" s="80"/>
      <c r="B71" s="80"/>
      <c r="C71" s="80"/>
      <c r="D71" s="80"/>
      <c r="E71" s="80"/>
      <c r="F71" s="80"/>
      <c r="G71" s="80"/>
      <c r="H71" s="80"/>
      <c r="I71" s="80"/>
    </row>
    <row r="72" spans="1:9" ht="16.5" hidden="1" thickBot="1" x14ac:dyDescent="0.3">
      <c r="A72" s="150" t="s">
        <v>15</v>
      </c>
      <c r="B72" s="151"/>
      <c r="C72" s="152"/>
      <c r="D72" s="80"/>
      <c r="E72" s="80"/>
      <c r="F72" s="80"/>
      <c r="G72" s="80"/>
      <c r="H72" s="80"/>
      <c r="I72" s="80"/>
    </row>
    <row r="73" spans="1:9" hidden="1" x14ac:dyDescent="0.25">
      <c r="A73" s="64">
        <v>0</v>
      </c>
      <c r="B73" s="139" t="s">
        <v>14</v>
      </c>
      <c r="C73" s="65"/>
      <c r="D73" s="80"/>
      <c r="E73" s="80"/>
      <c r="F73" s="80"/>
      <c r="G73" s="80"/>
      <c r="H73" s="80"/>
      <c r="I73" s="80"/>
    </row>
    <row r="74" spans="1:9" hidden="1" x14ac:dyDescent="0.25">
      <c r="A74" s="64">
        <v>1</v>
      </c>
      <c r="B74" s="139" t="s">
        <v>14</v>
      </c>
      <c r="C74" s="65"/>
      <c r="D74" s="80"/>
      <c r="E74" s="80"/>
      <c r="F74" s="80"/>
      <c r="G74" s="80"/>
      <c r="H74" s="80"/>
      <c r="I74" s="80"/>
    </row>
    <row r="75" spans="1:9" hidden="1" x14ac:dyDescent="0.25">
      <c r="A75" s="64">
        <v>2</v>
      </c>
      <c r="B75" s="59">
        <v>23</v>
      </c>
      <c r="C75" s="65"/>
      <c r="D75" s="80"/>
      <c r="E75" s="80"/>
      <c r="F75" s="80"/>
      <c r="G75" s="80"/>
      <c r="H75" s="80"/>
      <c r="I75" s="80"/>
    </row>
    <row r="76" spans="1:9" hidden="1" x14ac:dyDescent="0.25">
      <c r="A76" s="64">
        <v>3</v>
      </c>
      <c r="B76" s="59">
        <v>26</v>
      </c>
      <c r="C76" s="65"/>
      <c r="D76" s="80"/>
      <c r="E76" s="80"/>
      <c r="F76" s="80"/>
      <c r="G76" s="80"/>
      <c r="H76" s="80"/>
      <c r="I76" s="80"/>
    </row>
    <row r="77" spans="1:9" hidden="1" x14ac:dyDescent="0.25">
      <c r="A77" s="64">
        <v>4</v>
      </c>
      <c r="B77" s="59">
        <v>29</v>
      </c>
      <c r="C77" s="65"/>
      <c r="D77" s="80"/>
      <c r="E77" s="80"/>
      <c r="F77" s="80"/>
      <c r="G77" s="80"/>
      <c r="H77" s="80"/>
      <c r="I77" s="80"/>
    </row>
    <row r="78" spans="1:9" hidden="1" x14ac:dyDescent="0.25">
      <c r="A78" s="60">
        <v>5</v>
      </c>
      <c r="B78" s="57">
        <v>32</v>
      </c>
      <c r="C78" s="70"/>
      <c r="D78" s="80"/>
      <c r="E78" s="80"/>
      <c r="F78" s="80"/>
      <c r="G78" s="80"/>
      <c r="H78" s="80"/>
      <c r="I78" s="80"/>
    </row>
    <row r="79" spans="1:9" ht="16.5" hidden="1" thickBot="1" x14ac:dyDescent="0.3">
      <c r="A79" s="91">
        <v>6</v>
      </c>
      <c r="B79" s="92">
        <v>35</v>
      </c>
      <c r="C79" s="72"/>
      <c r="D79" s="80"/>
      <c r="E79" s="80"/>
      <c r="F79" s="80"/>
      <c r="G79" s="80"/>
      <c r="H79" s="80"/>
      <c r="I79" s="80"/>
    </row>
    <row r="80" spans="1:9" hidden="1" x14ac:dyDescent="0.25">
      <c r="A80" s="124"/>
      <c r="B80" s="124"/>
      <c r="C80" s="124"/>
      <c r="D80" s="80"/>
      <c r="E80" s="80"/>
      <c r="F80" s="80"/>
      <c r="G80" s="80"/>
      <c r="H80" s="80"/>
      <c r="I80" s="80"/>
    </row>
    <row r="81" spans="1:9" hidden="1" x14ac:dyDescent="0.25">
      <c r="A81" s="124"/>
      <c r="B81" s="124"/>
      <c r="C81" s="124"/>
      <c r="D81" s="80"/>
      <c r="E81" s="80"/>
      <c r="F81" s="80"/>
      <c r="G81" s="80"/>
      <c r="H81" s="80"/>
      <c r="I81" s="80"/>
    </row>
    <row r="82" spans="1:9" hidden="1" x14ac:dyDescent="0.25">
      <c r="A82" s="124"/>
      <c r="B82" s="124"/>
      <c r="C82" s="124"/>
      <c r="D82" s="80"/>
      <c r="E82" s="80"/>
      <c r="F82" s="80"/>
      <c r="G82" s="80"/>
      <c r="H82" s="80"/>
      <c r="I82" s="80"/>
    </row>
    <row r="83" spans="1:9" hidden="1" x14ac:dyDescent="0.25">
      <c r="A83" s="124"/>
      <c r="B83" s="124"/>
      <c r="C83" s="124"/>
      <c r="D83" s="80"/>
      <c r="E83" s="80"/>
      <c r="F83" s="80"/>
      <c r="G83" s="80"/>
      <c r="H83" s="80"/>
      <c r="I83" s="80"/>
    </row>
    <row r="84" spans="1:9" ht="16.5" hidden="1" thickBot="1" x14ac:dyDescent="0.3">
      <c r="D84" s="80"/>
      <c r="E84" s="80"/>
      <c r="F84" s="80"/>
      <c r="G84" s="80"/>
      <c r="H84" s="80"/>
      <c r="I84" s="80"/>
    </row>
    <row r="85" spans="1:9" ht="16.5" hidden="1" thickBot="1" x14ac:dyDescent="0.3">
      <c r="A85" s="153" t="s">
        <v>16</v>
      </c>
      <c r="B85" s="154"/>
      <c r="C85" s="155"/>
      <c r="D85" s="80"/>
      <c r="E85" s="80"/>
      <c r="F85" s="80"/>
      <c r="G85" s="80"/>
      <c r="H85" s="80"/>
      <c r="I85" s="80"/>
    </row>
    <row r="86" spans="1:9" ht="16.5" hidden="1" thickBot="1" x14ac:dyDescent="0.3">
      <c r="A86" s="93">
        <v>0</v>
      </c>
      <c r="B86" s="94">
        <v>63.99</v>
      </c>
      <c r="C86" s="95" t="s">
        <v>14</v>
      </c>
      <c r="D86" s="80"/>
      <c r="E86" s="80"/>
      <c r="F86" s="80"/>
      <c r="G86" s="80"/>
      <c r="H86" s="80"/>
      <c r="I86" s="80"/>
    </row>
    <row r="87" spans="1:9" hidden="1" x14ac:dyDescent="0.25">
      <c r="A87" s="61">
        <v>64</v>
      </c>
      <c r="B87" s="62">
        <v>66.489999999999995</v>
      </c>
      <c r="C87" s="63">
        <v>3</v>
      </c>
      <c r="D87" s="80"/>
      <c r="E87" s="80"/>
      <c r="F87" s="80"/>
      <c r="G87" s="80"/>
      <c r="H87" s="80"/>
      <c r="I87" s="80"/>
    </row>
    <row r="88" spans="1:9" hidden="1" x14ac:dyDescent="0.25">
      <c r="A88" s="68">
        <v>66.5</v>
      </c>
      <c r="B88" s="69">
        <v>69.489999999999995</v>
      </c>
      <c r="C88" s="67">
        <v>5</v>
      </c>
      <c r="D88" s="80"/>
      <c r="E88" s="80"/>
      <c r="F88" s="80"/>
      <c r="G88" s="80"/>
      <c r="H88" s="80"/>
      <c r="I88" s="80"/>
    </row>
    <row r="89" spans="1:9" hidden="1" x14ac:dyDescent="0.25">
      <c r="A89" s="68">
        <v>69.5</v>
      </c>
      <c r="B89" s="69">
        <v>72.489999999999995</v>
      </c>
      <c r="C89" s="67">
        <v>7</v>
      </c>
      <c r="D89" s="80"/>
      <c r="E89" s="80"/>
      <c r="F89" s="80"/>
      <c r="G89" s="80"/>
      <c r="H89" s="80"/>
      <c r="I89" s="80"/>
    </row>
    <row r="90" spans="1:9" hidden="1" x14ac:dyDescent="0.25">
      <c r="A90" s="68">
        <v>72.5</v>
      </c>
      <c r="B90" s="69">
        <v>75.489999999999995</v>
      </c>
      <c r="C90" s="67">
        <v>10</v>
      </c>
      <c r="D90" s="80"/>
      <c r="E90" s="80"/>
      <c r="F90" s="80"/>
      <c r="G90" s="80"/>
      <c r="H90" s="80"/>
      <c r="I90" s="80"/>
    </row>
    <row r="91" spans="1:9" hidden="1" x14ac:dyDescent="0.25">
      <c r="A91" s="68">
        <v>75.5</v>
      </c>
      <c r="B91" s="69">
        <v>78.489999999999995</v>
      </c>
      <c r="C91" s="67">
        <v>15</v>
      </c>
      <c r="D91" s="80"/>
      <c r="E91" s="80"/>
      <c r="F91" s="80"/>
      <c r="G91" s="80"/>
      <c r="H91" s="80"/>
      <c r="I91" s="80"/>
    </row>
    <row r="92" spans="1:9" hidden="1" x14ac:dyDescent="0.25">
      <c r="A92" s="68">
        <v>78.5</v>
      </c>
      <c r="B92" s="69">
        <v>81.489999999999995</v>
      </c>
      <c r="C92" s="67">
        <v>20</v>
      </c>
      <c r="D92" s="80"/>
      <c r="E92" s="80"/>
      <c r="F92" s="80"/>
      <c r="G92" s="80"/>
      <c r="H92" s="80"/>
      <c r="I92" s="80"/>
    </row>
    <row r="93" spans="1:9" hidden="1" x14ac:dyDescent="0.25">
      <c r="A93" s="66">
        <v>81.5</v>
      </c>
      <c r="B93" s="55">
        <v>84.49</v>
      </c>
      <c r="C93" s="67">
        <v>25</v>
      </c>
      <c r="D93" s="80"/>
      <c r="E93" s="80"/>
      <c r="F93" s="80"/>
      <c r="G93" s="80"/>
      <c r="H93" s="80"/>
      <c r="I93" s="80"/>
    </row>
    <row r="94" spans="1:9" hidden="1" x14ac:dyDescent="0.25">
      <c r="A94" s="68">
        <v>84.5</v>
      </c>
      <c r="B94" s="69">
        <v>87.49</v>
      </c>
      <c r="C94" s="67">
        <v>30</v>
      </c>
      <c r="D94" s="80"/>
      <c r="E94" s="80"/>
      <c r="F94" s="80"/>
      <c r="G94" s="80"/>
      <c r="H94" s="80"/>
      <c r="I94" s="80"/>
    </row>
    <row r="95" spans="1:9" hidden="1" x14ac:dyDescent="0.25">
      <c r="A95" s="66">
        <v>87.5</v>
      </c>
      <c r="B95" s="55">
        <v>90.49</v>
      </c>
      <c r="C95" s="67">
        <v>35</v>
      </c>
      <c r="D95" s="80"/>
      <c r="E95" s="80"/>
      <c r="F95" s="80"/>
      <c r="G95" s="80"/>
      <c r="H95" s="80"/>
    </row>
    <row r="96" spans="1:9" ht="16.5" hidden="1" thickBot="1" x14ac:dyDescent="0.3">
      <c r="A96" s="73">
        <v>90.1</v>
      </c>
      <c r="B96" s="74">
        <v>100</v>
      </c>
      <c r="C96" s="96">
        <v>40</v>
      </c>
      <c r="D96" s="80"/>
      <c r="E96" s="80"/>
      <c r="F96" s="80"/>
    </row>
    <row r="97" spans="5:5" hidden="1" x14ac:dyDescent="0.25">
      <c r="E97" s="80"/>
    </row>
    <row r="98" spans="5:5" hidden="1" x14ac:dyDescent="0.25"/>
  </sheetData>
  <sortState ref="F19:H28">
    <sortCondition descending="1" ref="F19"/>
  </sortState>
  <mergeCells count="9">
    <mergeCell ref="H4:H5"/>
    <mergeCell ref="F4:G4"/>
    <mergeCell ref="A72:C72"/>
    <mergeCell ref="A85:C85"/>
    <mergeCell ref="A12:B12"/>
    <mergeCell ref="F12:H12"/>
    <mergeCell ref="C12:D12"/>
    <mergeCell ref="F6:H7"/>
    <mergeCell ref="F9:H10"/>
  </mergeCells>
  <phoneticPr fontId="9" type="noConversion"/>
  <conditionalFormatting sqref="H1:H3">
    <cfRule type="cellIs" dxfId="5" priority="5" operator="equal">
      <formula>"DNQ"</formula>
    </cfRule>
  </conditionalFormatting>
  <conditionalFormatting sqref="F13:H22">
    <cfRule type="cellIs" dxfId="4" priority="4" operator="equal">
      <formula>$H$3</formula>
    </cfRule>
  </conditionalFormatting>
  <conditionalFormatting sqref="C13:D17 C20:D20">
    <cfRule type="cellIs" dxfId="3" priority="3" operator="equal">
      <formula>$H$2</formula>
    </cfRule>
  </conditionalFormatting>
  <conditionalFormatting sqref="B13:B37">
    <cfRule type="cellIs" dxfId="2" priority="2" operator="equal">
      <formula>$H$1</formula>
    </cfRule>
  </conditionalFormatting>
  <conditionalFormatting sqref="I45:I47">
    <cfRule type="cellIs" dxfId="1" priority="1" operator="equal">
      <formula>"DNQ"</formula>
    </cfRule>
  </conditionalFormatting>
  <pageMargins left="0.7" right="0.17824074100000001" top="0.75" bottom="0.75" header="0.3" footer="0.3"/>
  <pageSetup orientation="portrait" r:id="rId1"/>
  <headerFooter>
    <oddHeader>&amp;C&amp;"-,Bold"&amp;K7030A0Florida SouthWestern State College Department of Nursing
&amp;K000000NURSING Admission Points Tally Sheet for LPNs ONLY</oddHeader>
    <oddFooter>&amp;C&amp;"-,Italic"Updated June 14, 2017</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Q49"/>
  <sheetViews>
    <sheetView topLeftCell="J1" workbookViewId="0">
      <selection activeCell="M11" sqref="M11"/>
    </sheetView>
  </sheetViews>
  <sheetFormatPr defaultColWidth="9.140625" defaultRowHeight="15" x14ac:dyDescent="0.25"/>
  <cols>
    <col min="1" max="3" width="6.42578125" style="1" hidden="1" customWidth="1"/>
    <col min="4" max="5" width="4.7109375" style="1" hidden="1" customWidth="1"/>
    <col min="6" max="8" width="5.42578125" style="1" hidden="1" customWidth="1"/>
    <col min="9" max="9" width="0" style="1" hidden="1" customWidth="1"/>
    <col min="10" max="11" width="2.85546875" style="1" customWidth="1"/>
    <col min="12" max="16" width="9.140625" style="1"/>
    <col min="17" max="17" width="76.42578125" style="1" bestFit="1" customWidth="1"/>
    <col min="18" max="16384" width="9.140625" style="1"/>
  </cols>
  <sheetData>
    <row r="1" spans="1:17" ht="16.5" customHeight="1" x14ac:dyDescent="0.25">
      <c r="A1" s="2">
        <v>0</v>
      </c>
      <c r="B1" s="2">
        <v>2.74</v>
      </c>
      <c r="C1" s="11" t="s">
        <v>14</v>
      </c>
      <c r="F1" s="168" t="s">
        <v>7</v>
      </c>
      <c r="G1" s="168"/>
      <c r="H1" s="168"/>
      <c r="I1" s="3">
        <v>41044</v>
      </c>
      <c r="L1" s="1" t="s">
        <v>17</v>
      </c>
      <c r="M1" s="1" t="s">
        <v>18</v>
      </c>
      <c r="N1" s="1" t="s">
        <v>21</v>
      </c>
      <c r="O1" s="42" t="s">
        <v>22</v>
      </c>
      <c r="P1" s="42" t="s">
        <v>23</v>
      </c>
      <c r="Q1" s="42" t="s">
        <v>5</v>
      </c>
    </row>
    <row r="2" spans="1:17" x14ac:dyDescent="0.25">
      <c r="A2" s="2">
        <v>2.75</v>
      </c>
      <c r="B2" s="2">
        <v>2.79</v>
      </c>
      <c r="C2" s="2">
        <v>1</v>
      </c>
      <c r="F2" s="168" t="s">
        <v>12</v>
      </c>
      <c r="G2" s="168"/>
      <c r="H2" s="168"/>
      <c r="I2" s="5" t="s">
        <v>13</v>
      </c>
      <c r="L2" s="1" t="s">
        <v>8</v>
      </c>
      <c r="M2" s="1" t="s">
        <v>19</v>
      </c>
      <c r="N2" s="1" t="s">
        <v>24</v>
      </c>
      <c r="O2" s="1" t="s">
        <v>24</v>
      </c>
      <c r="P2" s="1" t="s">
        <v>24</v>
      </c>
      <c r="Q2" s="1" t="s">
        <v>27</v>
      </c>
    </row>
    <row r="3" spans="1:17" x14ac:dyDescent="0.25">
      <c r="A3" s="2">
        <v>2.8</v>
      </c>
      <c r="B3" s="2">
        <v>2.84</v>
      </c>
      <c r="C3" s="4">
        <v>2</v>
      </c>
      <c r="F3" s="169" t="s">
        <v>0</v>
      </c>
      <c r="G3" s="170"/>
      <c r="H3" s="39"/>
      <c r="I3" s="7" t="e">
        <f>VLOOKUP('AS Nursing Admission Points'!G1,A1:C26,3,1)</f>
        <v>#DIV/0!</v>
      </c>
      <c r="L3" s="1" t="s">
        <v>9</v>
      </c>
      <c r="M3" s="1" t="s">
        <v>20</v>
      </c>
      <c r="N3" s="1" t="s">
        <v>25</v>
      </c>
      <c r="O3" s="1" t="s">
        <v>25</v>
      </c>
      <c r="P3" s="1" t="s">
        <v>25</v>
      </c>
      <c r="Q3" s="1" t="s">
        <v>44</v>
      </c>
    </row>
    <row r="4" spans="1:17" x14ac:dyDescent="0.25">
      <c r="A4" s="6">
        <v>2.85</v>
      </c>
      <c r="B4" s="6">
        <v>2.89</v>
      </c>
      <c r="C4" s="2">
        <v>3</v>
      </c>
      <c r="F4" s="169" t="s">
        <v>1</v>
      </c>
      <c r="G4" s="170"/>
      <c r="H4" s="40"/>
      <c r="I4" s="7" t="e">
        <f>VLOOKUP('AS Nursing Admission Points'!G2,A29:B36,2,1)</f>
        <v>#N/A</v>
      </c>
      <c r="L4" s="1" t="s">
        <v>10</v>
      </c>
      <c r="N4" s="1" t="s">
        <v>26</v>
      </c>
      <c r="O4" s="1" t="s">
        <v>26</v>
      </c>
      <c r="P4" s="1" t="s">
        <v>26</v>
      </c>
      <c r="Q4" s="1" t="s">
        <v>45</v>
      </c>
    </row>
    <row r="5" spans="1:17" x14ac:dyDescent="0.25">
      <c r="A5" s="2">
        <v>2.9</v>
      </c>
      <c r="B5" s="2">
        <v>2.94</v>
      </c>
      <c r="C5" s="2">
        <v>4</v>
      </c>
      <c r="F5" s="169" t="s">
        <v>2</v>
      </c>
      <c r="G5" s="170"/>
      <c r="H5" s="41"/>
      <c r="I5" s="7" t="str">
        <f>VLOOKUP('AS Nursing Admission Points'!G3,A39:C49,3,1)</f>
        <v>DNQ</v>
      </c>
      <c r="L5" s="1" t="s">
        <v>11</v>
      </c>
      <c r="Q5" s="1" t="s">
        <v>46</v>
      </c>
    </row>
    <row r="6" spans="1:17" x14ac:dyDescent="0.25">
      <c r="A6" s="2">
        <v>2.95</v>
      </c>
      <c r="B6" s="2">
        <v>2.99</v>
      </c>
      <c r="C6" s="2">
        <v>5</v>
      </c>
      <c r="F6" s="8"/>
      <c r="G6" s="8"/>
      <c r="H6" s="8" t="s">
        <v>3</v>
      </c>
      <c r="I6" s="9" t="e">
        <f>SUM(I3:I5)</f>
        <v>#DIV/0!</v>
      </c>
      <c r="Q6" s="1" t="s">
        <v>47</v>
      </c>
    </row>
    <row r="7" spans="1:17" x14ac:dyDescent="0.25">
      <c r="A7" s="2">
        <v>3</v>
      </c>
      <c r="B7" s="2">
        <v>3.04</v>
      </c>
      <c r="C7" s="2">
        <v>6</v>
      </c>
      <c r="M7" s="1" t="s">
        <v>4</v>
      </c>
      <c r="Q7" s="1" t="s">
        <v>48</v>
      </c>
    </row>
    <row r="8" spans="1:17" x14ac:dyDescent="0.25">
      <c r="A8" s="2">
        <v>3.05</v>
      </c>
      <c r="B8" s="2">
        <v>3.09</v>
      </c>
      <c r="C8" s="10">
        <v>7</v>
      </c>
      <c r="M8" s="1" t="s">
        <v>49</v>
      </c>
      <c r="Q8" s="1" t="s">
        <v>28</v>
      </c>
    </row>
    <row r="9" spans="1:17" x14ac:dyDescent="0.25">
      <c r="A9" s="10">
        <v>3.1</v>
      </c>
      <c r="B9" s="10">
        <v>3.14</v>
      </c>
      <c r="C9" s="2">
        <v>8</v>
      </c>
      <c r="M9" s="1" t="s">
        <v>50</v>
      </c>
      <c r="Q9" s="1" t="s">
        <v>29</v>
      </c>
    </row>
    <row r="10" spans="1:17" x14ac:dyDescent="0.25">
      <c r="A10" s="2">
        <v>3.15</v>
      </c>
      <c r="B10" s="2">
        <v>3.19</v>
      </c>
      <c r="C10" s="2">
        <v>9</v>
      </c>
      <c r="M10" s="1" t="s">
        <v>51</v>
      </c>
      <c r="Q10" s="1" t="s">
        <v>30</v>
      </c>
    </row>
    <row r="11" spans="1:17" x14ac:dyDescent="0.25">
      <c r="A11" s="2">
        <v>3.2</v>
      </c>
      <c r="B11" s="2">
        <v>3.24</v>
      </c>
      <c r="C11" s="2">
        <v>10</v>
      </c>
      <c r="Q11" s="1" t="s">
        <v>31</v>
      </c>
    </row>
    <row r="12" spans="1:17" x14ac:dyDescent="0.25">
      <c r="A12" s="2">
        <v>3.25</v>
      </c>
      <c r="B12" s="2">
        <v>3.29</v>
      </c>
      <c r="C12" s="2">
        <v>11</v>
      </c>
      <c r="Q12" s="1" t="s">
        <v>32</v>
      </c>
    </row>
    <row r="13" spans="1:17" x14ac:dyDescent="0.25">
      <c r="A13" s="2">
        <v>3.3</v>
      </c>
      <c r="B13" s="2">
        <v>3.34</v>
      </c>
      <c r="C13" s="2">
        <v>12</v>
      </c>
      <c r="Q13" s="1" t="s">
        <v>33</v>
      </c>
    </row>
    <row r="14" spans="1:17" x14ac:dyDescent="0.25">
      <c r="A14" s="2">
        <v>3.35</v>
      </c>
      <c r="B14" s="2">
        <v>3.39</v>
      </c>
      <c r="C14" s="2">
        <v>13</v>
      </c>
      <c r="Q14" s="1" t="s">
        <v>34</v>
      </c>
    </row>
    <row r="15" spans="1:17" x14ac:dyDescent="0.25">
      <c r="A15" s="2">
        <v>3.4</v>
      </c>
      <c r="B15" s="2">
        <v>3.44</v>
      </c>
      <c r="C15" s="2">
        <v>14</v>
      </c>
      <c r="Q15" s="1" t="s">
        <v>35</v>
      </c>
    </row>
    <row r="16" spans="1:17" x14ac:dyDescent="0.25">
      <c r="A16" s="2">
        <v>3.45</v>
      </c>
      <c r="B16" s="2">
        <v>3.49</v>
      </c>
      <c r="C16" s="2">
        <v>15</v>
      </c>
      <c r="Q16" s="1" t="s">
        <v>36</v>
      </c>
    </row>
    <row r="17" spans="1:17" x14ac:dyDescent="0.25">
      <c r="A17" s="2">
        <v>3.5</v>
      </c>
      <c r="B17" s="2">
        <v>3.54</v>
      </c>
      <c r="C17" s="2">
        <v>16</v>
      </c>
      <c r="Q17" s="1" t="s">
        <v>37</v>
      </c>
    </row>
    <row r="18" spans="1:17" x14ac:dyDescent="0.25">
      <c r="A18" s="2">
        <v>3.55</v>
      </c>
      <c r="B18" s="2">
        <v>3.59</v>
      </c>
      <c r="C18" s="2">
        <v>17</v>
      </c>
      <c r="Q18" s="1" t="s">
        <v>38</v>
      </c>
    </row>
    <row r="19" spans="1:17" x14ac:dyDescent="0.25">
      <c r="A19" s="2">
        <v>3.6</v>
      </c>
      <c r="B19" s="2">
        <v>3.64</v>
      </c>
      <c r="C19" s="2">
        <v>18</v>
      </c>
      <c r="Q19" s="1" t="s">
        <v>39</v>
      </c>
    </row>
    <row r="20" spans="1:17" x14ac:dyDescent="0.25">
      <c r="A20" s="2">
        <v>3.65</v>
      </c>
      <c r="B20" s="2">
        <v>3.69</v>
      </c>
      <c r="C20" s="10">
        <v>19</v>
      </c>
      <c r="Q20" s="1" t="s">
        <v>40</v>
      </c>
    </row>
    <row r="21" spans="1:17" x14ac:dyDescent="0.25">
      <c r="A21" s="10">
        <v>3.7</v>
      </c>
      <c r="B21" s="10">
        <v>3.74</v>
      </c>
      <c r="C21" s="2">
        <v>20</v>
      </c>
      <c r="Q21" s="1" t="s">
        <v>41</v>
      </c>
    </row>
    <row r="22" spans="1:17" x14ac:dyDescent="0.25">
      <c r="A22" s="2">
        <v>3.75</v>
      </c>
      <c r="B22" s="2">
        <v>3.79</v>
      </c>
      <c r="C22" s="2">
        <v>21</v>
      </c>
      <c r="Q22" s="1" t="s">
        <v>42</v>
      </c>
    </row>
    <row r="23" spans="1:17" x14ac:dyDescent="0.25">
      <c r="A23" s="2">
        <v>3.8</v>
      </c>
      <c r="B23" s="2">
        <v>3.84</v>
      </c>
      <c r="C23" s="2">
        <v>22</v>
      </c>
      <c r="Q23" s="1" t="s">
        <v>43</v>
      </c>
    </row>
    <row r="24" spans="1:17" x14ac:dyDescent="0.25">
      <c r="A24" s="2">
        <v>3.85</v>
      </c>
      <c r="B24" s="2">
        <v>3.89</v>
      </c>
      <c r="C24" s="2">
        <v>23</v>
      </c>
    </row>
    <row r="25" spans="1:17" x14ac:dyDescent="0.25">
      <c r="A25" s="2">
        <v>3.9</v>
      </c>
      <c r="B25" s="2">
        <v>3.94</v>
      </c>
      <c r="C25" s="2">
        <v>24</v>
      </c>
    </row>
    <row r="26" spans="1:17" x14ac:dyDescent="0.25">
      <c r="A26" s="2">
        <v>3.95</v>
      </c>
      <c r="B26" s="2">
        <v>4</v>
      </c>
      <c r="C26" s="2">
        <v>25</v>
      </c>
    </row>
    <row r="27" spans="1:17" ht="15.75" thickBot="1" x14ac:dyDescent="0.3"/>
    <row r="28" spans="1:17" ht="17.25" thickBot="1" x14ac:dyDescent="0.35">
      <c r="A28" s="162" t="s">
        <v>15</v>
      </c>
      <c r="B28" s="163"/>
      <c r="C28" s="164"/>
    </row>
    <row r="29" spans="1:17" x14ac:dyDescent="0.25">
      <c r="A29" s="26">
        <v>2</v>
      </c>
      <c r="B29" s="27">
        <v>14</v>
      </c>
      <c r="C29" s="28"/>
    </row>
    <row r="30" spans="1:17" x14ac:dyDescent="0.25">
      <c r="A30" s="29">
        <v>3</v>
      </c>
      <c r="B30" s="14">
        <v>17</v>
      </c>
      <c r="C30" s="30"/>
    </row>
    <row r="31" spans="1:17" x14ac:dyDescent="0.25">
      <c r="A31" s="29">
        <v>4</v>
      </c>
      <c r="B31" s="14">
        <v>20</v>
      </c>
      <c r="C31" s="30"/>
    </row>
    <row r="32" spans="1:17" x14ac:dyDescent="0.25">
      <c r="A32" s="29">
        <v>5</v>
      </c>
      <c r="B32" s="14">
        <v>23</v>
      </c>
      <c r="C32" s="30"/>
    </row>
    <row r="33" spans="1:3" x14ac:dyDescent="0.25">
      <c r="A33" s="29">
        <v>6</v>
      </c>
      <c r="B33" s="14">
        <v>26</v>
      </c>
      <c r="C33" s="30"/>
    </row>
    <row r="34" spans="1:3" x14ac:dyDescent="0.25">
      <c r="A34" s="29">
        <v>7</v>
      </c>
      <c r="B34" s="14">
        <v>29</v>
      </c>
      <c r="C34" s="30"/>
    </row>
    <row r="35" spans="1:3" x14ac:dyDescent="0.25">
      <c r="A35" s="31">
        <v>8</v>
      </c>
      <c r="B35" s="13">
        <v>32</v>
      </c>
      <c r="C35" s="32"/>
    </row>
    <row r="36" spans="1:3" ht="15.75" thickBot="1" x14ac:dyDescent="0.3">
      <c r="A36" s="33">
        <v>9</v>
      </c>
      <c r="B36" s="34">
        <v>35</v>
      </c>
      <c r="C36" s="35"/>
    </row>
    <row r="37" spans="1:3" ht="15.75" thickBot="1" x14ac:dyDescent="0.3">
      <c r="A37" s="12"/>
      <c r="B37" s="12"/>
      <c r="C37" s="12"/>
    </row>
    <row r="38" spans="1:3" ht="17.25" thickBot="1" x14ac:dyDescent="0.35">
      <c r="A38" s="165" t="s">
        <v>16</v>
      </c>
      <c r="B38" s="166"/>
      <c r="C38" s="167"/>
    </row>
    <row r="39" spans="1:3" ht="17.25" thickBot="1" x14ac:dyDescent="0.35">
      <c r="A39" s="36">
        <v>0</v>
      </c>
      <c r="B39" s="37">
        <v>73.989999999999995</v>
      </c>
      <c r="C39" s="38" t="s">
        <v>14</v>
      </c>
    </row>
    <row r="40" spans="1:3" x14ac:dyDescent="0.25">
      <c r="A40" s="15">
        <v>74</v>
      </c>
      <c r="B40" s="16">
        <v>74</v>
      </c>
      <c r="C40" s="24">
        <v>3</v>
      </c>
    </row>
    <row r="41" spans="1:3" x14ac:dyDescent="0.25">
      <c r="A41" s="20">
        <v>75</v>
      </c>
      <c r="B41" s="21">
        <v>76</v>
      </c>
      <c r="C41" s="19">
        <v>5</v>
      </c>
    </row>
    <row r="42" spans="1:3" x14ac:dyDescent="0.25">
      <c r="A42" s="20">
        <v>77</v>
      </c>
      <c r="B42" s="21">
        <v>78</v>
      </c>
      <c r="C42" s="19">
        <v>7</v>
      </c>
    </row>
    <row r="43" spans="1:3" x14ac:dyDescent="0.25">
      <c r="A43" s="20">
        <v>79</v>
      </c>
      <c r="B43" s="21">
        <v>80</v>
      </c>
      <c r="C43" s="19">
        <v>10</v>
      </c>
    </row>
    <row r="44" spans="1:3" x14ac:dyDescent="0.25">
      <c r="A44" s="20">
        <v>81</v>
      </c>
      <c r="B44" s="21">
        <v>82</v>
      </c>
      <c r="C44" s="19">
        <v>15</v>
      </c>
    </row>
    <row r="45" spans="1:3" x14ac:dyDescent="0.25">
      <c r="A45" s="20">
        <v>83</v>
      </c>
      <c r="B45" s="21">
        <v>84</v>
      </c>
      <c r="C45" s="19">
        <v>20</v>
      </c>
    </row>
    <row r="46" spans="1:3" x14ac:dyDescent="0.25">
      <c r="A46" s="17">
        <v>85</v>
      </c>
      <c r="B46" s="18">
        <v>86</v>
      </c>
      <c r="C46" s="19">
        <v>25</v>
      </c>
    </row>
    <row r="47" spans="1:3" x14ac:dyDescent="0.25">
      <c r="A47" s="20">
        <v>87</v>
      </c>
      <c r="B47" s="21">
        <v>88</v>
      </c>
      <c r="C47" s="19">
        <v>30</v>
      </c>
    </row>
    <row r="48" spans="1:3" x14ac:dyDescent="0.25">
      <c r="A48" s="17">
        <v>89</v>
      </c>
      <c r="B48" s="18">
        <v>90</v>
      </c>
      <c r="C48" s="19">
        <v>35</v>
      </c>
    </row>
    <row r="49" spans="1:3" ht="15.75" thickBot="1" x14ac:dyDescent="0.3">
      <c r="A49" s="22">
        <v>90.1</v>
      </c>
      <c r="B49" s="23">
        <v>100</v>
      </c>
      <c r="C49" s="25">
        <v>40</v>
      </c>
    </row>
  </sheetData>
  <sortState ref="Q2:R23">
    <sortCondition ref="Q2"/>
  </sortState>
  <dataConsolidate>
    <dataRefs count="3">
      <dataRef ref="B2:E2" sheet="Badershall" r:id="rId1"/>
      <dataRef ref="A6:D15" sheet="Badershall" r:id="rId2"/>
      <dataRef ref="B1:E1" r:id="rId3"/>
    </dataRefs>
  </dataConsolidate>
  <mergeCells count="7">
    <mergeCell ref="A28:C28"/>
    <mergeCell ref="A38:C38"/>
    <mergeCell ref="F1:H1"/>
    <mergeCell ref="F2:H2"/>
    <mergeCell ref="F3:G3"/>
    <mergeCell ref="F4:G4"/>
    <mergeCell ref="F5:G5"/>
  </mergeCells>
  <conditionalFormatting sqref="I3:I5">
    <cfRule type="cellIs" dxfId="0" priority="1" operator="equal">
      <formula>"DNQ"</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HOWtoUSE</vt:lpstr>
      <vt:lpstr>AS Nursing Admission Points</vt:lpstr>
      <vt:lpstr>Formulas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State College</dc:creator>
  <cp:lastModifiedBy>Marie Collins</cp:lastModifiedBy>
  <cp:lastPrinted>2017-06-15T01:35:48Z</cp:lastPrinted>
  <dcterms:created xsi:type="dcterms:W3CDTF">2011-02-10T19:41:18Z</dcterms:created>
  <dcterms:modified xsi:type="dcterms:W3CDTF">2017-06-15T20:51:04Z</dcterms:modified>
</cp:coreProperties>
</file>